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rvo\NP\PIANOO\XXXXXXClusterVirtueel\pianoo.nl\3. Content\Archief geplaatste documenten\MVI (duurzaam inkopen)\Buyer Groups\"/>
    </mc:Choice>
  </mc:AlternateContent>
  <xr:revisionPtr revIDLastSave="0" documentId="8_{87EB7C3A-D1D3-4168-A306-0ECDB3454631}" xr6:coauthVersionLast="47" xr6:coauthVersionMax="47" xr10:uidLastSave="{00000000-0000-0000-0000-000000000000}"/>
  <bookViews>
    <workbookView xWindow="-120" yWindow="-120" windowWidth="19440" windowHeight="10440" activeTab="1" xr2:uid="{290D8062-A7F1-46CA-817F-10EDB303C795}"/>
  </bookViews>
  <sheets>
    <sheet name="Identifier" sheetId="1" r:id="rId1"/>
    <sheet name="Product 1" sheetId="2" r:id="rId2"/>
    <sheet name="Product 2" sheetId="6" r:id="rId3"/>
    <sheet name="Product 3" sheetId="7" r:id="rId4"/>
    <sheet name="Product 4" sheetId="8" r:id="rId5"/>
    <sheet name="Product 5" sheetId="9" r:id="rId6"/>
    <sheet name="Summary scores" sheetId="4" r:id="rId7"/>
    <sheet name="drop downs" sheetId="5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2" l="1"/>
  <c r="B3" i="2"/>
  <c r="B32" i="2"/>
  <c r="C32" i="2"/>
  <c r="C34" i="2" s="1"/>
  <c r="D32" i="2"/>
  <c r="E32" i="2"/>
  <c r="F32" i="2"/>
  <c r="B34" i="2"/>
  <c r="D34" i="2"/>
  <c r="E34" i="2"/>
  <c r="F34" i="2"/>
  <c r="B39" i="2"/>
  <c r="B40" i="2"/>
  <c r="B55" i="2"/>
  <c r="C55" i="2"/>
  <c r="D55" i="2"/>
  <c r="E55" i="2"/>
  <c r="G55" i="2"/>
  <c r="B56" i="2"/>
  <c r="C56" i="2"/>
  <c r="D56" i="2"/>
  <c r="B57" i="2"/>
  <c r="C57" i="2"/>
  <c r="D57" i="2"/>
  <c r="E57" i="2"/>
  <c r="B59" i="2"/>
  <c r="B76" i="2"/>
  <c r="C76" i="2"/>
  <c r="D76" i="2"/>
  <c r="E76" i="2"/>
  <c r="G76" i="2" s="1"/>
  <c r="B78" i="2"/>
  <c r="C78" i="2"/>
  <c r="D78" i="2"/>
  <c r="B36" i="2" l="1"/>
  <c r="E78" i="2"/>
  <c r="B80" i="2" s="1"/>
  <c r="E158" i="9" l="1"/>
  <c r="D158" i="9"/>
  <c r="C158" i="9"/>
  <c r="C160" i="9" s="1"/>
  <c r="B158" i="9"/>
  <c r="E155" i="9"/>
  <c r="B155" i="9"/>
  <c r="E152" i="9"/>
  <c r="D152" i="9"/>
  <c r="C152" i="9"/>
  <c r="B152" i="9"/>
  <c r="E149" i="9"/>
  <c r="E160" i="9" s="1"/>
  <c r="D149" i="9"/>
  <c r="C149" i="9"/>
  <c r="B149" i="9"/>
  <c r="D146" i="9"/>
  <c r="B146" i="9"/>
  <c r="B160" i="9" s="1"/>
  <c r="E135" i="9"/>
  <c r="D135" i="9"/>
  <c r="C135" i="9"/>
  <c r="B135" i="9"/>
  <c r="E132" i="9"/>
  <c r="D132" i="9"/>
  <c r="C132" i="9"/>
  <c r="B132" i="9"/>
  <c r="D129" i="9"/>
  <c r="C129" i="9"/>
  <c r="B129" i="9"/>
  <c r="E126" i="9"/>
  <c r="E127" i="9" s="1"/>
  <c r="D126" i="9"/>
  <c r="D137" i="9" s="1"/>
  <c r="C126" i="9"/>
  <c r="B126" i="9"/>
  <c r="E117" i="9"/>
  <c r="D117" i="9"/>
  <c r="B117" i="9"/>
  <c r="F113" i="9"/>
  <c r="E113" i="9"/>
  <c r="C113" i="9"/>
  <c r="B113" i="9"/>
  <c r="F109" i="9"/>
  <c r="F120" i="9" s="1"/>
  <c r="E109" i="9"/>
  <c r="D109" i="9"/>
  <c r="C109" i="9"/>
  <c r="C120" i="9" s="1"/>
  <c r="B109" i="9"/>
  <c r="F106" i="9"/>
  <c r="E106" i="9"/>
  <c r="D106" i="9"/>
  <c r="B106" i="9"/>
  <c r="B120" i="9" s="1"/>
  <c r="F103" i="9"/>
  <c r="E103" i="9"/>
  <c r="D103" i="9"/>
  <c r="C103" i="9"/>
  <c r="B103" i="9"/>
  <c r="F98" i="9"/>
  <c r="E98" i="9"/>
  <c r="E120" i="9" s="1"/>
  <c r="D98" i="9"/>
  <c r="D120" i="9" s="1"/>
  <c r="C98" i="9"/>
  <c r="B98" i="9"/>
  <c r="E158" i="8"/>
  <c r="D158" i="8"/>
  <c r="C158" i="8"/>
  <c r="C160" i="8" s="1"/>
  <c r="B158" i="8"/>
  <c r="E155" i="8"/>
  <c r="B155" i="8"/>
  <c r="E152" i="8"/>
  <c r="D152" i="8"/>
  <c r="C152" i="8"/>
  <c r="B152" i="8"/>
  <c r="E149" i="8"/>
  <c r="E160" i="8" s="1"/>
  <c r="D149" i="8"/>
  <c r="C149" i="8"/>
  <c r="B149" i="8"/>
  <c r="D146" i="8"/>
  <c r="B146" i="8"/>
  <c r="E135" i="8"/>
  <c r="D135" i="8"/>
  <c r="C135" i="8"/>
  <c r="B135" i="8"/>
  <c r="E132" i="8"/>
  <c r="D132" i="8"/>
  <c r="C132" i="8"/>
  <c r="B132" i="8"/>
  <c r="D129" i="8"/>
  <c r="C129" i="8"/>
  <c r="B129" i="8"/>
  <c r="E126" i="8"/>
  <c r="E127" i="8" s="1"/>
  <c r="D126" i="8"/>
  <c r="C126" i="8"/>
  <c r="C137" i="8" s="1"/>
  <c r="B126" i="8"/>
  <c r="E117" i="8"/>
  <c r="D117" i="8"/>
  <c r="B117" i="8"/>
  <c r="F113" i="8"/>
  <c r="E113" i="8"/>
  <c r="C113" i="8"/>
  <c r="B113" i="8"/>
  <c r="F109" i="8"/>
  <c r="F120" i="8" s="1"/>
  <c r="E109" i="8"/>
  <c r="D109" i="8"/>
  <c r="C109" i="8"/>
  <c r="B109" i="8"/>
  <c r="F106" i="8"/>
  <c r="E106" i="8"/>
  <c r="D106" i="8"/>
  <c r="B106" i="8"/>
  <c r="B120" i="8" s="1"/>
  <c r="F103" i="8"/>
  <c r="E103" i="8"/>
  <c r="D103" i="8"/>
  <c r="C103" i="8"/>
  <c r="B103" i="8"/>
  <c r="F98" i="8"/>
  <c r="E98" i="8"/>
  <c r="E120" i="8" s="1"/>
  <c r="D98" i="8"/>
  <c r="D120" i="8" s="1"/>
  <c r="C98" i="8"/>
  <c r="B98" i="8"/>
  <c r="E158" i="7"/>
  <c r="D158" i="7"/>
  <c r="C158" i="7"/>
  <c r="B158" i="7"/>
  <c r="E155" i="7"/>
  <c r="E160" i="7" s="1"/>
  <c r="B155" i="7"/>
  <c r="E152" i="7"/>
  <c r="D152" i="7"/>
  <c r="C152" i="7"/>
  <c r="B152" i="7"/>
  <c r="E149" i="7"/>
  <c r="D149" i="7"/>
  <c r="D160" i="7" s="1"/>
  <c r="C149" i="7"/>
  <c r="C160" i="7" s="1"/>
  <c r="B149" i="7"/>
  <c r="D146" i="7"/>
  <c r="B146" i="7"/>
  <c r="E135" i="7"/>
  <c r="D135" i="7"/>
  <c r="C135" i="7"/>
  <c r="B135" i="7"/>
  <c r="E132" i="7"/>
  <c r="D132" i="7"/>
  <c r="C132" i="7"/>
  <c r="B132" i="7"/>
  <c r="D129" i="7"/>
  <c r="C129" i="7"/>
  <c r="B129" i="7"/>
  <c r="E126" i="7"/>
  <c r="E127" i="7" s="1"/>
  <c r="D126" i="7"/>
  <c r="C126" i="7"/>
  <c r="C137" i="7" s="1"/>
  <c r="B126" i="7"/>
  <c r="B137" i="7" s="1"/>
  <c r="E117" i="7"/>
  <c r="D117" i="7"/>
  <c r="B117" i="7"/>
  <c r="F113" i="7"/>
  <c r="E113" i="7"/>
  <c r="C113" i="7"/>
  <c r="B113" i="7"/>
  <c r="F109" i="7"/>
  <c r="E109" i="7"/>
  <c r="D109" i="7"/>
  <c r="C109" i="7"/>
  <c r="B109" i="7"/>
  <c r="F106" i="7"/>
  <c r="E106" i="7"/>
  <c r="D106" i="7"/>
  <c r="B106" i="7"/>
  <c r="F103" i="7"/>
  <c r="E103" i="7"/>
  <c r="D103" i="7"/>
  <c r="D120" i="7" s="1"/>
  <c r="C103" i="7"/>
  <c r="B103" i="7"/>
  <c r="F98" i="7"/>
  <c r="F120" i="7" s="1"/>
  <c r="E98" i="7"/>
  <c r="E120" i="7" s="1"/>
  <c r="D98" i="7"/>
  <c r="C98" i="7"/>
  <c r="B98" i="7"/>
  <c r="B120" i="7" s="1"/>
  <c r="C160" i="6"/>
  <c r="E158" i="6"/>
  <c r="D158" i="6"/>
  <c r="C158" i="6"/>
  <c r="B158" i="6"/>
  <c r="E155" i="6"/>
  <c r="B155" i="6"/>
  <c r="E152" i="6"/>
  <c r="D152" i="6"/>
  <c r="C152" i="6"/>
  <c r="B152" i="6"/>
  <c r="E149" i="6"/>
  <c r="E160" i="6" s="1"/>
  <c r="D149" i="6"/>
  <c r="C149" i="6"/>
  <c r="B149" i="6"/>
  <c r="D146" i="6"/>
  <c r="D160" i="6" s="1"/>
  <c r="B146" i="6"/>
  <c r="B160" i="6" s="1"/>
  <c r="E135" i="6"/>
  <c r="D135" i="6"/>
  <c r="C135" i="6"/>
  <c r="B135" i="6"/>
  <c r="E132" i="6"/>
  <c r="D132" i="6"/>
  <c r="C132" i="6"/>
  <c r="B132" i="6"/>
  <c r="D129" i="6"/>
  <c r="C129" i="6"/>
  <c r="B129" i="6"/>
  <c r="E127" i="6"/>
  <c r="E137" i="6" s="1"/>
  <c r="E126" i="6"/>
  <c r="D126" i="6"/>
  <c r="D137" i="6" s="1"/>
  <c r="C126" i="6"/>
  <c r="C137" i="6" s="1"/>
  <c r="B126" i="6"/>
  <c r="B137" i="6" s="1"/>
  <c r="E117" i="6"/>
  <c r="D117" i="6"/>
  <c r="B117" i="6"/>
  <c r="F113" i="6"/>
  <c r="E113" i="6"/>
  <c r="C113" i="6"/>
  <c r="B113" i="6"/>
  <c r="F109" i="6"/>
  <c r="F120" i="6" s="1"/>
  <c r="E109" i="6"/>
  <c r="D109" i="6"/>
  <c r="C109" i="6"/>
  <c r="B109" i="6"/>
  <c r="F106" i="6"/>
  <c r="E106" i="6"/>
  <c r="D106" i="6"/>
  <c r="B106" i="6"/>
  <c r="B120" i="6" s="1"/>
  <c r="F103" i="6"/>
  <c r="E103" i="6"/>
  <c r="D103" i="6"/>
  <c r="C103" i="6"/>
  <c r="B103" i="6"/>
  <c r="F98" i="6"/>
  <c r="E98" i="6"/>
  <c r="E120" i="6" s="1"/>
  <c r="D98" i="6"/>
  <c r="D120" i="6" s="1"/>
  <c r="C98" i="6"/>
  <c r="C120" i="6" s="1"/>
  <c r="B98" i="6"/>
  <c r="B160" i="7" l="1"/>
  <c r="E137" i="7"/>
  <c r="H137" i="7" s="1"/>
  <c r="D137" i="7"/>
  <c r="C120" i="7"/>
  <c r="D160" i="8"/>
  <c r="B160" i="8"/>
  <c r="H160" i="8"/>
  <c r="E137" i="8"/>
  <c r="D137" i="8"/>
  <c r="B137" i="8"/>
  <c r="C120" i="8"/>
  <c r="H120" i="8" s="1"/>
  <c r="D160" i="9"/>
  <c r="H160" i="9" s="1"/>
  <c r="B137" i="9"/>
  <c r="E137" i="9"/>
  <c r="H137" i="9" s="1"/>
  <c r="C137" i="9"/>
  <c r="H120" i="9"/>
  <c r="H120" i="7"/>
  <c r="H160" i="7"/>
  <c r="H120" i="6"/>
  <c r="H137" i="6"/>
  <c r="H160" i="6"/>
  <c r="H162" i="7" l="1"/>
  <c r="H137" i="8"/>
  <c r="H162" i="8" s="1"/>
  <c r="H162" i="9"/>
  <c r="H162" i="6"/>
  <c r="E126" i="2" l="1"/>
  <c r="E127" i="2" s="1"/>
  <c r="J27" i="4"/>
  <c r="J26" i="4"/>
  <c r="J25" i="4"/>
  <c r="J24" i="4"/>
  <c r="H27" i="4"/>
  <c r="H26" i="4"/>
  <c r="H25" i="4"/>
  <c r="H24" i="4"/>
  <c r="F27" i="4"/>
  <c r="F26" i="4"/>
  <c r="F25" i="4"/>
  <c r="F24" i="4"/>
  <c r="D27" i="4"/>
  <c r="D26" i="4"/>
  <c r="D25" i="4"/>
  <c r="D24" i="4"/>
  <c r="C158" i="2"/>
  <c r="D158" i="2"/>
  <c r="E158" i="2"/>
  <c r="B158" i="2"/>
  <c r="E155" i="2"/>
  <c r="B155" i="2"/>
  <c r="C152" i="2"/>
  <c r="D152" i="2"/>
  <c r="E152" i="2"/>
  <c r="B152" i="2"/>
  <c r="C149" i="2"/>
  <c r="D149" i="2"/>
  <c r="E149" i="2"/>
  <c r="B149" i="2"/>
  <c r="D146" i="2"/>
  <c r="B146" i="2"/>
  <c r="C135" i="2"/>
  <c r="D135" i="2"/>
  <c r="E135" i="2"/>
  <c r="B135" i="2"/>
  <c r="C132" i="2"/>
  <c r="D132" i="2"/>
  <c r="E132" i="2"/>
  <c r="B132" i="2"/>
  <c r="C129" i="2"/>
  <c r="D129" i="2"/>
  <c r="B129" i="2"/>
  <c r="C126" i="2"/>
  <c r="D126" i="2"/>
  <c r="B126" i="2"/>
  <c r="E117" i="2"/>
  <c r="D117" i="2"/>
  <c r="B117" i="2"/>
  <c r="C113" i="2"/>
  <c r="E113" i="2"/>
  <c r="F113" i="2"/>
  <c r="B113" i="2"/>
  <c r="C109" i="2"/>
  <c r="D109" i="2"/>
  <c r="E109" i="2"/>
  <c r="F109" i="2"/>
  <c r="B109" i="2"/>
  <c r="E106" i="2"/>
  <c r="F106" i="2"/>
  <c r="D106" i="2"/>
  <c r="B106" i="2"/>
  <c r="C103" i="2"/>
  <c r="D103" i="2"/>
  <c r="E103" i="2"/>
  <c r="F103" i="2"/>
  <c r="B103" i="2"/>
  <c r="C98" i="2"/>
  <c r="D98" i="2"/>
  <c r="E98" i="2"/>
  <c r="F98" i="2"/>
  <c r="B98" i="2"/>
  <c r="E137" i="2" l="1"/>
  <c r="B160" i="2"/>
  <c r="C160" i="2"/>
  <c r="E160" i="2"/>
  <c r="D160" i="2"/>
  <c r="C137" i="2"/>
  <c r="D137" i="2"/>
  <c r="B137" i="2"/>
  <c r="C120" i="2"/>
  <c r="E120" i="2"/>
  <c r="D120" i="2"/>
  <c r="B120" i="2"/>
  <c r="F120" i="2"/>
  <c r="B3" i="9"/>
  <c r="B91" i="9" s="1"/>
  <c r="B2" i="9"/>
  <c r="B90" i="9" s="1"/>
  <c r="B3" i="8"/>
  <c r="B91" i="8" s="1"/>
  <c r="B2" i="8"/>
  <c r="B90" i="8" s="1"/>
  <c r="B3" i="7"/>
  <c r="B91" i="7" s="1"/>
  <c r="B2" i="7"/>
  <c r="B90" i="7" s="1"/>
  <c r="B91" i="2"/>
  <c r="B90" i="2"/>
  <c r="H160" i="2" l="1"/>
  <c r="B26" i="4" s="1"/>
  <c r="H120" i="2"/>
  <c r="B24" i="4" s="1"/>
  <c r="H137" i="2"/>
  <c r="C56" i="9"/>
  <c r="B56" i="9"/>
  <c r="C56" i="8"/>
  <c r="B56" i="8"/>
  <c r="C56" i="7"/>
  <c r="B56" i="7"/>
  <c r="C56" i="6"/>
  <c r="B56" i="6"/>
  <c r="H162" i="2" l="1"/>
  <c r="B27" i="4" s="1"/>
  <c r="B25" i="4"/>
  <c r="J2" i="4"/>
  <c r="J1" i="4"/>
  <c r="H2" i="4"/>
  <c r="H1" i="4"/>
  <c r="E76" i="9"/>
  <c r="E78" i="9" s="1"/>
  <c r="D76" i="9"/>
  <c r="D78" i="9" s="1"/>
  <c r="C76" i="9"/>
  <c r="C78" i="9" s="1"/>
  <c r="B76" i="9"/>
  <c r="B78" i="9" s="1"/>
  <c r="D56" i="9"/>
  <c r="E55" i="9"/>
  <c r="E57" i="9" s="1"/>
  <c r="D55" i="9"/>
  <c r="C55" i="9"/>
  <c r="C57" i="9" s="1"/>
  <c r="B55" i="9"/>
  <c r="B57" i="9" s="1"/>
  <c r="B40" i="9"/>
  <c r="J6" i="4" s="1"/>
  <c r="B39" i="9"/>
  <c r="J5" i="4" s="1"/>
  <c r="F32" i="9"/>
  <c r="F34" i="9" s="1"/>
  <c r="E32" i="9"/>
  <c r="E34" i="9" s="1"/>
  <c r="D32" i="9"/>
  <c r="D34" i="9" s="1"/>
  <c r="C32" i="9"/>
  <c r="C34" i="9" s="1"/>
  <c r="B32" i="9"/>
  <c r="B34" i="9" s="1"/>
  <c r="C78" i="8"/>
  <c r="E76" i="8"/>
  <c r="E78" i="8" s="1"/>
  <c r="D76" i="8"/>
  <c r="D78" i="8" s="1"/>
  <c r="C76" i="8"/>
  <c r="B76" i="8"/>
  <c r="B78" i="8" s="1"/>
  <c r="D56" i="8"/>
  <c r="E55" i="8"/>
  <c r="E57" i="8" s="1"/>
  <c r="D55" i="8"/>
  <c r="C55" i="8"/>
  <c r="C57" i="8" s="1"/>
  <c r="B55" i="8"/>
  <c r="B57" i="8" s="1"/>
  <c r="B40" i="8"/>
  <c r="H6" i="4" s="1"/>
  <c r="B39" i="8"/>
  <c r="H5" i="4" s="1"/>
  <c r="F32" i="8"/>
  <c r="F34" i="8" s="1"/>
  <c r="E32" i="8"/>
  <c r="E34" i="8" s="1"/>
  <c r="D32" i="8"/>
  <c r="D34" i="8" s="1"/>
  <c r="C32" i="8"/>
  <c r="C34" i="8" s="1"/>
  <c r="B32" i="8"/>
  <c r="B34" i="8" s="1"/>
  <c r="E76" i="7"/>
  <c r="E78" i="7" s="1"/>
  <c r="D76" i="7"/>
  <c r="D78" i="7" s="1"/>
  <c r="C76" i="7"/>
  <c r="C78" i="7" s="1"/>
  <c r="B76" i="7"/>
  <c r="B78" i="7" s="1"/>
  <c r="D56" i="7"/>
  <c r="E55" i="7"/>
  <c r="E57" i="7" s="1"/>
  <c r="D55" i="7"/>
  <c r="D57" i="7" s="1"/>
  <c r="C55" i="7"/>
  <c r="C57" i="7" s="1"/>
  <c r="B55" i="7"/>
  <c r="B57" i="7" s="1"/>
  <c r="B40" i="7"/>
  <c r="B39" i="7"/>
  <c r="F34" i="7"/>
  <c r="E34" i="7"/>
  <c r="B34" i="7"/>
  <c r="F32" i="7"/>
  <c r="E32" i="7"/>
  <c r="D32" i="7"/>
  <c r="D34" i="7" s="1"/>
  <c r="C32" i="7"/>
  <c r="C34" i="7" s="1"/>
  <c r="B32" i="7"/>
  <c r="D57" i="9" l="1"/>
  <c r="B36" i="9"/>
  <c r="J10" i="4" s="1"/>
  <c r="D57" i="8"/>
  <c r="B59" i="8" s="1"/>
  <c r="H11" i="4" s="1"/>
  <c r="B59" i="7"/>
  <c r="H32" i="9"/>
  <c r="B36" i="8"/>
  <c r="H10" i="4" s="1"/>
  <c r="B80" i="9"/>
  <c r="J12" i="4" s="1"/>
  <c r="B59" i="9"/>
  <c r="J11" i="4" s="1"/>
  <c r="G55" i="9"/>
  <c r="G76" i="9"/>
  <c r="B80" i="8"/>
  <c r="H12" i="4" s="1"/>
  <c r="H32" i="8"/>
  <c r="G55" i="8"/>
  <c r="G76" i="8"/>
  <c r="B36" i="7"/>
  <c r="B80" i="7"/>
  <c r="H32" i="7"/>
  <c r="G76" i="7"/>
  <c r="G55" i="7"/>
  <c r="B10" i="4"/>
  <c r="H32" i="2"/>
  <c r="J13" i="4" l="1"/>
  <c r="J16" i="4" s="1"/>
  <c r="J18" i="4" s="1"/>
  <c r="H13" i="4"/>
  <c r="H16" i="4" s="1"/>
  <c r="H18" i="4" s="1"/>
  <c r="F12" i="4" l="1"/>
  <c r="F11" i="4"/>
  <c r="F10" i="4"/>
  <c r="F6" i="4"/>
  <c r="F5" i="4"/>
  <c r="F2" i="4"/>
  <c r="F1" i="4"/>
  <c r="B28" i="1"/>
  <c r="F13" i="4" l="1"/>
  <c r="F16" i="4" s="1"/>
  <c r="F18" i="4" s="1"/>
  <c r="D2" i="4" l="1"/>
  <c r="D1" i="4"/>
  <c r="B3" i="6"/>
  <c r="B91" i="6" s="1"/>
  <c r="B2" i="6"/>
  <c r="B90" i="6" s="1"/>
  <c r="E76" i="6"/>
  <c r="E78" i="6" s="1"/>
  <c r="D76" i="6"/>
  <c r="D78" i="6" s="1"/>
  <c r="C76" i="6"/>
  <c r="C78" i="6" s="1"/>
  <c r="B76" i="6"/>
  <c r="B78" i="6" s="1"/>
  <c r="D56" i="6"/>
  <c r="E55" i="6"/>
  <c r="E57" i="6" s="1"/>
  <c r="D55" i="6"/>
  <c r="D57" i="6" s="1"/>
  <c r="C55" i="6"/>
  <c r="C57" i="6" s="1"/>
  <c r="B55" i="6"/>
  <c r="B57" i="6" s="1"/>
  <c r="B40" i="6"/>
  <c r="D6" i="4" s="1"/>
  <c r="B39" i="6"/>
  <c r="D5" i="4" s="1"/>
  <c r="F34" i="6"/>
  <c r="F32" i="6"/>
  <c r="E32" i="6"/>
  <c r="E34" i="6" s="1"/>
  <c r="D32" i="6"/>
  <c r="D34" i="6" s="1"/>
  <c r="C32" i="6"/>
  <c r="C34" i="6" s="1"/>
  <c r="B32" i="6"/>
  <c r="B34" i="6" s="1"/>
  <c r="D5" i="5"/>
  <c r="D6" i="5" s="1"/>
  <c r="D7" i="5" s="1"/>
  <c r="D8" i="5" s="1"/>
  <c r="D9" i="5" s="1"/>
  <c r="D10" i="5" s="1"/>
  <c r="D11" i="5" s="1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D23" i="5" s="1"/>
  <c r="D24" i="5" s="1"/>
  <c r="D25" i="5" s="1"/>
  <c r="D26" i="5" s="1"/>
  <c r="D27" i="5" s="1"/>
  <c r="D28" i="5" s="1"/>
  <c r="D29" i="5" s="1"/>
  <c r="D30" i="5" s="1"/>
  <c r="D31" i="5" s="1"/>
  <c r="D32" i="5" s="1"/>
  <c r="D33" i="5" s="1"/>
  <c r="D34" i="5" s="1"/>
  <c r="D35" i="5" s="1"/>
  <c r="D36" i="5" s="1"/>
  <c r="D37" i="5" s="1"/>
  <c r="D38" i="5" s="1"/>
  <c r="D39" i="5" s="1"/>
  <c r="D40" i="5" s="1"/>
  <c r="D41" i="5" s="1"/>
  <c r="D42" i="5" s="1"/>
  <c r="D43" i="5" s="1"/>
  <c r="D44" i="5" s="1"/>
  <c r="D45" i="5" s="1"/>
  <c r="D46" i="5" s="1"/>
  <c r="D47" i="5" s="1"/>
  <c r="D48" i="5" s="1"/>
  <c r="D49" i="5" s="1"/>
  <c r="D50" i="5" s="1"/>
  <c r="D51" i="5" s="1"/>
  <c r="D52" i="5" s="1"/>
  <c r="D53" i="5" s="1"/>
  <c r="D54" i="5" s="1"/>
  <c r="D55" i="5" s="1"/>
  <c r="D56" i="5" s="1"/>
  <c r="D57" i="5" s="1"/>
  <c r="D58" i="5" s="1"/>
  <c r="D59" i="5" s="1"/>
  <c r="D60" i="5" s="1"/>
  <c r="D61" i="5" s="1"/>
  <c r="D62" i="5" s="1"/>
  <c r="D63" i="5" s="1"/>
  <c r="D64" i="5" s="1"/>
  <c r="D65" i="5" s="1"/>
  <c r="D66" i="5" s="1"/>
  <c r="D67" i="5" s="1"/>
  <c r="D68" i="5" s="1"/>
  <c r="D69" i="5" s="1"/>
  <c r="D70" i="5" s="1"/>
  <c r="D71" i="5" s="1"/>
  <c r="D72" i="5" s="1"/>
  <c r="D73" i="5" s="1"/>
  <c r="D74" i="5" s="1"/>
  <c r="D75" i="5" s="1"/>
  <c r="D76" i="5" s="1"/>
  <c r="D77" i="5" s="1"/>
  <c r="D78" i="5" s="1"/>
  <c r="D79" i="5" s="1"/>
  <c r="D80" i="5" s="1"/>
  <c r="D81" i="5" s="1"/>
  <c r="D82" i="5" s="1"/>
  <c r="D83" i="5" s="1"/>
  <c r="D84" i="5" s="1"/>
  <c r="D85" i="5" s="1"/>
  <c r="D86" i="5" s="1"/>
  <c r="D87" i="5" s="1"/>
  <c r="D88" i="5" s="1"/>
  <c r="D89" i="5" s="1"/>
  <c r="D90" i="5" s="1"/>
  <c r="D91" i="5" s="1"/>
  <c r="D92" i="5" s="1"/>
  <c r="D93" i="5" s="1"/>
  <c r="D94" i="5" s="1"/>
  <c r="D95" i="5" s="1"/>
  <c r="D96" i="5" s="1"/>
  <c r="D97" i="5" s="1"/>
  <c r="D98" i="5" s="1"/>
  <c r="D99" i="5" s="1"/>
  <c r="D100" i="5" s="1"/>
  <c r="D101" i="5" s="1"/>
  <c r="D102" i="5" s="1"/>
  <c r="D103" i="5" s="1"/>
  <c r="D4" i="5"/>
  <c r="B2" i="4"/>
  <c r="B1" i="4"/>
  <c r="B59" i="6" l="1"/>
  <c r="D11" i="4" s="1"/>
  <c r="B36" i="6"/>
  <c r="D10" i="4" s="1"/>
  <c r="B80" i="6"/>
  <c r="D12" i="4" s="1"/>
  <c r="H32" i="6"/>
  <c r="G55" i="6"/>
  <c r="G76" i="6"/>
  <c r="D13" i="4" l="1"/>
  <c r="D16" i="4" s="1"/>
  <c r="D18" i="4" s="1"/>
  <c r="B11" i="4"/>
  <c r="L13" i="4" l="1"/>
  <c r="L16" i="4" s="1"/>
  <c r="B5" i="4"/>
  <c r="B6" i="4"/>
  <c r="B12" i="4" l="1"/>
  <c r="B13" i="4" s="1"/>
  <c r="B16" i="4" s="1"/>
  <c r="B18" i="4" s="1"/>
</calcChain>
</file>

<file path=xl/sharedStrings.xml><?xml version="1.0" encoding="utf-8"?>
<sst xmlns="http://schemas.openxmlformats.org/spreadsheetml/2006/main" count="1256" uniqueCount="151">
  <si>
    <t>Sustainability checker</t>
  </si>
  <si>
    <t>Cotton made in Africa</t>
  </si>
  <si>
    <t>Viscose  FSC</t>
  </si>
  <si>
    <t>Modal</t>
  </si>
  <si>
    <t>SaXcell</t>
  </si>
  <si>
    <t>Circulose</t>
  </si>
  <si>
    <t>NuCycl</t>
  </si>
  <si>
    <t>Polyester</t>
  </si>
  <si>
    <t>Polyamide</t>
  </si>
  <si>
    <t>Tencel Refibra</t>
  </si>
  <si>
    <t>Factor</t>
  </si>
  <si>
    <t>Totaal</t>
  </si>
  <si>
    <t>Score</t>
  </si>
  <si>
    <t>totaal</t>
  </si>
  <si>
    <t>eco-made lycra</t>
  </si>
  <si>
    <t>Spandex</t>
  </si>
  <si>
    <t>opm: factor is afhankelijk van garennummer</t>
  </si>
  <si>
    <t>getal tussen 0 en 1 invullen (behalve voor garennummer)</t>
  </si>
  <si>
    <t>getal tussen 0 en 1 invullen</t>
  </si>
  <si>
    <t>&gt; 100</t>
  </si>
  <si>
    <t>getal tussen 0 en 1 invullen (na rato in eindproduct)</t>
  </si>
  <si>
    <t>75-100</t>
  </si>
  <si>
    <t>75-50</t>
  </si>
  <si>
    <t>&lt;50</t>
  </si>
  <si>
    <t>Company name</t>
  </si>
  <si>
    <t>Postal address</t>
  </si>
  <si>
    <t>Website</t>
  </si>
  <si>
    <t>Your name</t>
  </si>
  <si>
    <t>email address</t>
  </si>
  <si>
    <t>Tel. number</t>
  </si>
  <si>
    <t>Product name</t>
  </si>
  <si>
    <t>Type of product</t>
  </si>
  <si>
    <t>Lijst producten</t>
  </si>
  <si>
    <t>Summary scores for product</t>
  </si>
  <si>
    <t>Product category</t>
  </si>
  <si>
    <t>Circularity (%)</t>
  </si>
  <si>
    <t>Circularity score</t>
  </si>
  <si>
    <t>Circularity overview</t>
  </si>
  <si>
    <t>Base material / fibers</t>
  </si>
  <si>
    <t>Fabric</t>
  </si>
  <si>
    <t>Care, maintenance and disposal</t>
  </si>
  <si>
    <t>Sustainability overview</t>
  </si>
  <si>
    <t>Sustainability score</t>
  </si>
  <si>
    <t>Single score</t>
  </si>
  <si>
    <t>Maximum score</t>
  </si>
  <si>
    <t>Postal code + City</t>
  </si>
  <si>
    <t>Country</t>
  </si>
  <si>
    <t>Product name 1</t>
  </si>
  <si>
    <t>Product name 2</t>
  </si>
  <si>
    <t>Product name 3</t>
  </si>
  <si>
    <t>Product name 4</t>
  </si>
  <si>
    <t>Product name 5</t>
  </si>
  <si>
    <t>Fiber materials</t>
  </si>
  <si>
    <t>Cotton</t>
  </si>
  <si>
    <t>Cotton standard</t>
  </si>
  <si>
    <t>BCI- cotton</t>
  </si>
  <si>
    <t>Orrganic cotton (GOTS)</t>
  </si>
  <si>
    <t>Recycled cotton (ind)</t>
  </si>
  <si>
    <t>Recycled cotton (pc)</t>
  </si>
  <si>
    <t>Bamboo viscose</t>
  </si>
  <si>
    <t>Viscose standard</t>
  </si>
  <si>
    <t>Cellulose acetate</t>
  </si>
  <si>
    <t>Cellulose acetate  FSC</t>
  </si>
  <si>
    <t>Lyocell/Tencel</t>
  </si>
  <si>
    <t>Cupro viscose</t>
  </si>
  <si>
    <t>Wool standard</t>
  </si>
  <si>
    <t>Organic wool certified</t>
  </si>
  <si>
    <t>Recycled wool (ind)</t>
  </si>
  <si>
    <t>Recycled wool (pc)</t>
  </si>
  <si>
    <t>Polyester standard</t>
  </si>
  <si>
    <t>Recycled polyester -fiber2fiber</t>
  </si>
  <si>
    <t>Chemical gerecycled polyester</t>
  </si>
  <si>
    <t>Polyamide standard</t>
  </si>
  <si>
    <t>Polyamide biobased</t>
  </si>
  <si>
    <t xml:space="preserve">Polyester biobased (eg. Sorona) </t>
  </si>
  <si>
    <t>Polyester recycled (PET-bottle grade)</t>
  </si>
  <si>
    <t>Man made</t>
  </si>
  <si>
    <t>cellulose fibers</t>
  </si>
  <si>
    <t>Chemical recycled polyamide</t>
  </si>
  <si>
    <t>Elastane standard</t>
  </si>
  <si>
    <t>Natural Latex</t>
  </si>
  <si>
    <t>Wool</t>
  </si>
  <si>
    <t>Elastane</t>
  </si>
  <si>
    <t>Total</t>
  </si>
  <si>
    <t>raw materials</t>
  </si>
  <si>
    <t>Circurlarity score</t>
  </si>
  <si>
    <t>Yarn</t>
  </si>
  <si>
    <t>Fabric construction</t>
  </si>
  <si>
    <t>Colour</t>
  </si>
  <si>
    <t>Finish</t>
  </si>
  <si>
    <t>extrusion (mono/multi filament)</t>
  </si>
  <si>
    <t>ring spun</t>
  </si>
  <si>
    <t>Open-end / rotor</t>
  </si>
  <si>
    <t>Yarn count (Nm)</t>
  </si>
  <si>
    <t>Non-woven</t>
  </si>
  <si>
    <t>Woven</t>
  </si>
  <si>
    <t>White / no colour</t>
  </si>
  <si>
    <t>Printed</t>
  </si>
  <si>
    <t>Dyed</t>
  </si>
  <si>
    <t>Dyed and printed</t>
  </si>
  <si>
    <t>No finish</t>
  </si>
  <si>
    <t>Chemical finish</t>
  </si>
  <si>
    <t>Coated or laminated</t>
  </si>
  <si>
    <t>fabric</t>
  </si>
  <si>
    <t>Maintenance, repair and discarding</t>
  </si>
  <si>
    <t>Laundering</t>
  </si>
  <si>
    <t>Industrial</t>
  </si>
  <si>
    <t>Home</t>
  </si>
  <si>
    <t>Wash temperature (°C)</t>
  </si>
  <si>
    <t>Number of wash/care cycles</t>
  </si>
  <si>
    <t>Repair service provided</t>
  </si>
  <si>
    <t>Yes</t>
  </si>
  <si>
    <t>No</t>
  </si>
  <si>
    <t>Discarding</t>
  </si>
  <si>
    <t>Reuse in same function</t>
  </si>
  <si>
    <t xml:space="preserve">Reuse in other product </t>
  </si>
  <si>
    <t>Materials recycling</t>
  </si>
  <si>
    <t>Incineration/ landfill</t>
  </si>
  <si>
    <t>% in end-product</t>
  </si>
  <si>
    <t>Knitted</t>
  </si>
  <si>
    <t>Mechanical finish</t>
  </si>
  <si>
    <t>Worker</t>
  </si>
  <si>
    <t>Polo KM</t>
  </si>
  <si>
    <t>Polo LM</t>
  </si>
  <si>
    <t>Goretex Jas</t>
  </si>
  <si>
    <t>Windstopper</t>
  </si>
  <si>
    <t>Boa Zip Sweater</t>
  </si>
  <si>
    <t>Aramid, Nomex</t>
  </si>
  <si>
    <t>teller</t>
  </si>
  <si>
    <t>ja/nee</t>
  </si>
  <si>
    <t>ja = 1 ; nee = 0</t>
  </si>
  <si>
    <t>Recycled polyamide</t>
  </si>
  <si>
    <t>fiber2fiber</t>
  </si>
  <si>
    <t>(totaal moet 100 zijn)</t>
  </si>
  <si>
    <t xml:space="preserve">(totaal moet 5 zijn) </t>
  </si>
  <si>
    <t>(totaal moet minimaal 4 zijn)</t>
  </si>
  <si>
    <t>Green cells can be changed</t>
  </si>
  <si>
    <t>In some green cells a drop-down menu will show values</t>
  </si>
  <si>
    <t>you can also type the value yourselves</t>
  </si>
  <si>
    <t>Last change</t>
  </si>
  <si>
    <t>Organic cotton (GOTS)</t>
  </si>
  <si>
    <t>Fair trade cotton</t>
  </si>
  <si>
    <t>CO2</t>
  </si>
  <si>
    <t>Totaal CO2-footprint</t>
  </si>
  <si>
    <t>Ingevulde gegevens uit bovenstaande tabel worden overgenomen!</t>
  </si>
  <si>
    <t>Total score (circularity + sustainability)</t>
  </si>
  <si>
    <t>CO2 indicator</t>
  </si>
  <si>
    <t>Total Fabrics</t>
  </si>
  <si>
    <t>Total fibers</t>
  </si>
  <si>
    <t>Total use, care and disposal</t>
  </si>
  <si>
    <t>CO2-Indicator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</si>
</sst>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Verdana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65">
    <xf numFmtId="0" fontId="0" fillId="0" borderId="0" xfId="0"/>
    <xf numFmtId="0" fontId="0" fillId="2" borderId="0" xfId="0" applyFill="1"/>
    <xf numFmtId="0" fontId="7" fillId="2" borderId="0" xfId="1" applyFill="1"/>
    <xf numFmtId="49" fontId="0" fillId="2" borderId="0" xfId="0" applyNumberFormat="1" applyFill="1"/>
    <xf numFmtId="0" fontId="9" fillId="0" borderId="0" xfId="0" applyFont="1" applyProtection="1"/>
    <xf numFmtId="0" fontId="0" fillId="0" borderId="0" xfId="0" applyProtection="1"/>
    <xf numFmtId="0" fontId="5" fillId="2" borderId="0" xfId="0" applyFont="1" applyFill="1" applyProtection="1"/>
    <xf numFmtId="0" fontId="2" fillId="0" borderId="0" xfId="0" applyFont="1" applyProtection="1"/>
    <xf numFmtId="0" fontId="1" fillId="0" borderId="0" xfId="0" applyFont="1" applyProtection="1"/>
    <xf numFmtId="0" fontId="0" fillId="0" borderId="9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1" fillId="0" borderId="0" xfId="0" applyFont="1" applyAlignment="1" applyProtection="1">
      <alignment wrapText="1"/>
    </xf>
    <xf numFmtId="0" fontId="0" fillId="0" borderId="15" xfId="0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5" fillId="8" borderId="6" xfId="0" applyFont="1" applyFill="1" applyBorder="1" applyProtection="1"/>
    <xf numFmtId="0" fontId="5" fillId="8" borderId="7" xfId="0" applyFont="1" applyFill="1" applyBorder="1" applyAlignment="1" applyProtection="1">
      <alignment horizontal="center" vertical="center"/>
    </xf>
    <xf numFmtId="0" fontId="5" fillId="8" borderId="8" xfId="0" applyFont="1" applyFill="1" applyBorder="1" applyAlignment="1" applyProtection="1">
      <alignment horizontal="center" vertical="center"/>
    </xf>
    <xf numFmtId="0" fontId="5" fillId="0" borderId="1" xfId="0" applyFont="1" applyBorder="1" applyProtection="1"/>
    <xf numFmtId="0" fontId="5" fillId="0" borderId="0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6" fillId="0" borderId="1" xfId="0" applyFont="1" applyBorder="1" applyProtection="1"/>
    <xf numFmtId="0" fontId="6" fillId="0" borderId="0" xfId="0" applyFont="1" applyBorder="1" applyAlignment="1" applyProtection="1">
      <alignment horizontal="center" vertical="center"/>
    </xf>
    <xf numFmtId="0" fontId="6" fillId="0" borderId="3" xfId="0" applyFont="1" applyBorder="1" applyProtection="1"/>
    <xf numFmtId="0" fontId="6" fillId="0" borderId="4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8" borderId="7" xfId="0" applyFill="1" applyBorder="1" applyAlignment="1" applyProtection="1">
      <alignment horizontal="center" vertical="center"/>
    </xf>
    <xf numFmtId="0" fontId="0" fillId="8" borderId="8" xfId="0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1" xfId="0" applyBorder="1" applyProtection="1"/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6" fillId="0" borderId="0" xfId="0" applyFont="1" applyProtection="1"/>
    <xf numFmtId="0" fontId="0" fillId="3" borderId="0" xfId="0" applyFill="1" applyProtection="1"/>
    <xf numFmtId="0" fontId="0" fillId="3" borderId="0" xfId="0" applyFill="1" applyAlignment="1" applyProtection="1">
      <alignment horizontal="center" vertical="center"/>
    </xf>
    <xf numFmtId="0" fontId="0" fillId="0" borderId="0" xfId="0" applyBorder="1" applyProtection="1"/>
    <xf numFmtId="0" fontId="1" fillId="0" borderId="4" xfId="0" applyFont="1" applyBorder="1" applyAlignment="1" applyProtection="1">
      <alignment horizontal="center" vertical="center"/>
    </xf>
    <xf numFmtId="0" fontId="0" fillId="0" borderId="4" xfId="0" applyBorder="1" applyProtection="1"/>
    <xf numFmtId="0" fontId="0" fillId="0" borderId="5" xfId="0" applyBorder="1" applyProtection="1"/>
    <xf numFmtId="0" fontId="0" fillId="0" borderId="0" xfId="0" applyProtection="1"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4" borderId="0" xfId="0" applyFont="1" applyFill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0" fillId="4" borderId="0" xfId="0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4" borderId="0" xfId="0" applyFont="1" applyFill="1" applyAlignment="1" applyProtection="1">
      <alignment horizontal="center" vertical="center"/>
      <protection hidden="1"/>
    </xf>
    <xf numFmtId="0" fontId="0" fillId="4" borderId="0" xfId="0" applyFont="1" applyFill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0" fillId="4" borderId="0" xfId="0" applyFill="1" applyProtection="1">
      <protection hidden="1"/>
    </xf>
    <xf numFmtId="0" fontId="1" fillId="0" borderId="0" xfId="0" applyFont="1" applyProtection="1"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5" borderId="0" xfId="0" applyFont="1" applyFill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6" fillId="5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2" fillId="0" borderId="0" xfId="0" applyFont="1" applyProtection="1"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0" fontId="10" fillId="7" borderId="0" xfId="0" applyFont="1" applyFill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3" fillId="0" borderId="0" xfId="0" applyFont="1" applyProtection="1"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0" fontId="0" fillId="0" borderId="9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9" borderId="18" xfId="0" applyFill="1" applyBorder="1" applyAlignment="1" applyProtection="1">
      <alignment horizontal="center" vertical="center"/>
      <protection locked="0"/>
    </xf>
    <xf numFmtId="0" fontId="0" fillId="9" borderId="0" xfId="0" applyFill="1" applyBorder="1" applyAlignment="1" applyProtection="1">
      <alignment horizontal="center" vertical="center"/>
      <protection locked="0"/>
    </xf>
    <xf numFmtId="0" fontId="0" fillId="9" borderId="19" xfId="0" applyFill="1" applyBorder="1" applyAlignment="1" applyProtection="1">
      <alignment horizontal="center" vertical="center"/>
      <protection locked="0"/>
    </xf>
    <xf numFmtId="0" fontId="0" fillId="9" borderId="12" xfId="0" applyFill="1" applyBorder="1" applyAlignment="1" applyProtection="1">
      <alignment horizontal="center" vertical="center"/>
      <protection locked="0"/>
    </xf>
    <xf numFmtId="0" fontId="0" fillId="9" borderId="13" xfId="0" applyFill="1" applyBorder="1" applyAlignment="1" applyProtection="1">
      <alignment horizontal="center" vertical="center"/>
      <protection locked="0"/>
    </xf>
    <xf numFmtId="0" fontId="0" fillId="9" borderId="14" xfId="0" applyFill="1" applyBorder="1" applyAlignment="1" applyProtection="1">
      <alignment horizontal="center" vertical="center"/>
      <protection locked="0"/>
    </xf>
    <xf numFmtId="0" fontId="0" fillId="8" borderId="4" xfId="0" applyFill="1" applyBorder="1" applyAlignment="1" applyProtection="1">
      <alignment horizontal="center" vertical="center"/>
    </xf>
    <xf numFmtId="0" fontId="0" fillId="9" borderId="12" xfId="0" applyFill="1" applyBorder="1" applyAlignment="1" applyProtection="1">
      <alignment horizontal="center" vertical="center"/>
    </xf>
    <xf numFmtId="0" fontId="0" fillId="9" borderId="13" xfId="0" applyFill="1" applyBorder="1" applyAlignment="1" applyProtection="1">
      <alignment horizontal="center" vertical="center"/>
    </xf>
    <xf numFmtId="0" fontId="0" fillId="9" borderId="14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3" xfId="0" applyBorder="1" applyProtection="1">
      <protection locked="0"/>
    </xf>
    <xf numFmtId="0" fontId="0" fillId="0" borderId="0" xfId="0" applyBorder="1" applyProtection="1">
      <protection locked="0"/>
    </xf>
    <xf numFmtId="0" fontId="0" fillId="3" borderId="9" xfId="0" applyFill="1" applyBorder="1" applyAlignment="1" applyProtection="1">
      <alignment horizontal="center" vertical="center"/>
    </xf>
    <xf numFmtId="0" fontId="0" fillId="3" borderId="10" xfId="0" applyFill="1" applyBorder="1" applyAlignment="1" applyProtection="1">
      <alignment horizontal="center" vertical="center"/>
    </xf>
    <xf numFmtId="0" fontId="0" fillId="3" borderId="11" xfId="0" applyFill="1" applyBorder="1" applyAlignment="1" applyProtection="1">
      <alignment horizontal="center" vertical="center"/>
    </xf>
    <xf numFmtId="0" fontId="0" fillId="0" borderId="20" xfId="0" applyBorder="1" applyProtection="1"/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0" fillId="3" borderId="20" xfId="0" applyFill="1" applyBorder="1" applyProtection="1"/>
    <xf numFmtId="0" fontId="0" fillId="0" borderId="20" xfId="0" applyBorder="1" applyAlignment="1" applyProtection="1">
      <alignment wrapText="1"/>
    </xf>
    <xf numFmtId="0" fontId="1" fillId="0" borderId="20" xfId="0" applyFont="1" applyBorder="1" applyProtection="1"/>
    <xf numFmtId="0" fontId="0" fillId="0" borderId="21" xfId="0" applyBorder="1" applyProtection="1"/>
    <xf numFmtId="0" fontId="0" fillId="0" borderId="22" xfId="0" applyBorder="1" applyProtection="1"/>
    <xf numFmtId="0" fontId="1" fillId="0" borderId="21" xfId="0" applyFont="1" applyBorder="1" applyProtection="1"/>
    <xf numFmtId="0" fontId="0" fillId="0" borderId="21" xfId="0" applyBorder="1" applyAlignment="1" applyProtection="1">
      <alignment horizontal="right"/>
      <protection locked="0"/>
    </xf>
    <xf numFmtId="0" fontId="1" fillId="0" borderId="20" xfId="0" applyFont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 wrapText="1"/>
    </xf>
    <xf numFmtId="0" fontId="0" fillId="0" borderId="26" xfId="0" applyBorder="1" applyAlignment="1" applyProtection="1">
      <alignment horizontal="center" vertical="center" wrapText="1"/>
    </xf>
    <xf numFmtId="0" fontId="0" fillId="0" borderId="27" xfId="0" applyBorder="1" applyAlignment="1" applyProtection="1">
      <alignment horizontal="center" vertical="center" wrapText="1"/>
    </xf>
    <xf numFmtId="0" fontId="0" fillId="3" borderId="0" xfId="0" applyFill="1" applyBorder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hidden="1"/>
    </xf>
    <xf numFmtId="164" fontId="0" fillId="0" borderId="0" xfId="0" applyNumberFormat="1" applyProtection="1">
      <protection hidden="1"/>
    </xf>
    <xf numFmtId="164" fontId="0" fillId="4" borderId="0" xfId="0" applyNumberFormat="1" applyFill="1" applyAlignment="1" applyProtection="1">
      <alignment horizontal="center" vertical="center"/>
      <protection hidden="1"/>
    </xf>
    <xf numFmtId="164" fontId="0" fillId="4" borderId="0" xfId="0" applyNumberFormat="1" applyFont="1" applyFill="1" applyAlignment="1" applyProtection="1">
      <alignment horizontal="center" vertical="center"/>
      <protection hidden="1"/>
    </xf>
    <xf numFmtId="164" fontId="0" fillId="4" borderId="0" xfId="0" applyNumberFormat="1" applyFill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164" fontId="2" fillId="0" borderId="0" xfId="0" applyNumberFormat="1" applyFont="1" applyProtection="1">
      <protection hidden="1"/>
    </xf>
    <xf numFmtId="164" fontId="2" fillId="5" borderId="0" xfId="0" applyNumberFormat="1" applyFont="1" applyFill="1" applyAlignment="1" applyProtection="1">
      <alignment horizontal="center" vertical="center"/>
      <protection hidden="1"/>
    </xf>
    <xf numFmtId="164" fontId="2" fillId="5" borderId="0" xfId="0" applyNumberFormat="1" applyFont="1" applyFill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 vertical="center"/>
    </xf>
    <xf numFmtId="0" fontId="0" fillId="6" borderId="0" xfId="0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22" fontId="0" fillId="0" borderId="0" xfId="0" applyNumberFormat="1" applyAlignment="1">
      <alignment horizontal="center" vertical="center"/>
    </xf>
    <xf numFmtId="0" fontId="0" fillId="8" borderId="7" xfId="0" applyFill="1" applyBorder="1" applyProtection="1"/>
    <xf numFmtId="0" fontId="0" fillId="8" borderId="7" xfId="0" applyFill="1" applyBorder="1" applyProtection="1">
      <protection locked="0"/>
    </xf>
    <xf numFmtId="0" fontId="3" fillId="0" borderId="9" xfId="0" applyFont="1" applyBorder="1" applyProtection="1">
      <protection locked="0"/>
    </xf>
    <xf numFmtId="0" fontId="3" fillId="0" borderId="10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9" fillId="0" borderId="18" xfId="0" applyFont="1" applyBorder="1" applyProtection="1"/>
    <xf numFmtId="0" fontId="0" fillId="0" borderId="19" xfId="0" applyBorder="1" applyProtection="1"/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8" xfId="0" applyBorder="1" applyProtection="1"/>
    <xf numFmtId="0" fontId="1" fillId="6" borderId="0" xfId="0" applyFont="1" applyFill="1" applyBorder="1" applyAlignment="1" applyProtection="1">
      <alignment horizontal="center"/>
    </xf>
    <xf numFmtId="0" fontId="5" fillId="3" borderId="0" xfId="0" applyFont="1" applyFill="1" applyBorder="1" applyProtection="1"/>
    <xf numFmtId="0" fontId="2" fillId="0" borderId="18" xfId="0" applyFont="1" applyBorder="1" applyProtection="1"/>
    <xf numFmtId="0" fontId="2" fillId="0" borderId="0" xfId="0" applyFont="1" applyBorder="1" applyProtection="1"/>
    <xf numFmtId="0" fontId="0" fillId="0" borderId="0" xfId="0" applyBorder="1" applyAlignment="1" applyProtection="1">
      <alignment wrapText="1"/>
    </xf>
    <xf numFmtId="0" fontId="0" fillId="0" borderId="19" xfId="0" applyBorder="1" applyAlignment="1" applyProtection="1">
      <alignment wrapText="1"/>
    </xf>
    <xf numFmtId="0" fontId="0" fillId="3" borderId="0" xfId="0" applyFill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/>
    </xf>
    <xf numFmtId="0" fontId="5" fillId="8" borderId="28" xfId="0" applyFont="1" applyFill="1" applyBorder="1" applyProtection="1"/>
    <xf numFmtId="0" fontId="0" fillId="8" borderId="29" xfId="0" applyFill="1" applyBorder="1" applyProtection="1"/>
    <xf numFmtId="0" fontId="0" fillId="0" borderId="0" xfId="0" applyBorder="1" applyAlignment="1" applyProtection="1">
      <alignment horizontal="center" vertical="center" wrapText="1"/>
    </xf>
    <xf numFmtId="0" fontId="5" fillId="8" borderId="23" xfId="0" applyFont="1" applyFill="1" applyBorder="1" applyProtection="1"/>
    <xf numFmtId="0" fontId="0" fillId="3" borderId="0" xfId="0" applyFill="1" applyBorder="1" applyProtection="1"/>
    <xf numFmtId="0" fontId="3" fillId="0" borderId="12" xfId="0" applyFont="1" applyBorder="1" applyProtection="1">
      <protection locked="0"/>
    </xf>
    <xf numFmtId="0" fontId="3" fillId="0" borderId="13" xfId="0" applyFont="1" applyBorder="1" applyProtection="1">
      <protection locked="0"/>
    </xf>
    <xf numFmtId="0" fontId="3" fillId="0" borderId="14" xfId="0" applyFont="1" applyBorder="1" applyProtection="1">
      <protection locked="0"/>
    </xf>
  </cellXfs>
  <cellStyles count="2">
    <cellStyle name="Hyperlink" xfId="1" builtinId="8"/>
    <cellStyle name="Standaard" xfId="0" builtinId="0"/>
  </cellStyles>
  <dxfs count="50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55D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15A35-AB22-4C16-AF39-FE6DD63428D7}">
  <sheetPr codeName="Blad1"/>
  <dimension ref="A1:B28"/>
  <sheetViews>
    <sheetView workbookViewId="0">
      <selection activeCell="B25" sqref="B25"/>
    </sheetView>
  </sheetViews>
  <sheetFormatPr defaultRowHeight="15" x14ac:dyDescent="0.25"/>
  <cols>
    <col min="1" max="1" width="17.42578125" customWidth="1"/>
    <col min="2" max="2" width="36.7109375" customWidth="1"/>
  </cols>
  <sheetData>
    <row r="1" spans="1:2" x14ac:dyDescent="0.25">
      <c r="A1" t="s">
        <v>24</v>
      </c>
      <c r="B1" s="1"/>
    </row>
    <row r="2" spans="1:2" x14ac:dyDescent="0.25">
      <c r="A2" t="s">
        <v>25</v>
      </c>
      <c r="B2" s="1"/>
    </row>
    <row r="3" spans="1:2" x14ac:dyDescent="0.25">
      <c r="A3" t="s">
        <v>45</v>
      </c>
      <c r="B3" s="1"/>
    </row>
    <row r="4" spans="1:2" x14ac:dyDescent="0.25">
      <c r="A4" t="s">
        <v>46</v>
      </c>
      <c r="B4" s="1"/>
    </row>
    <row r="5" spans="1:2" x14ac:dyDescent="0.25">
      <c r="A5" t="s">
        <v>26</v>
      </c>
      <c r="B5" s="2"/>
    </row>
    <row r="6" spans="1:2" x14ac:dyDescent="0.25">
      <c r="B6" s="1"/>
    </row>
    <row r="7" spans="1:2" x14ac:dyDescent="0.25">
      <c r="A7" t="s">
        <v>27</v>
      </c>
      <c r="B7" s="1"/>
    </row>
    <row r="8" spans="1:2" x14ac:dyDescent="0.25">
      <c r="A8" t="s">
        <v>28</v>
      </c>
      <c r="B8" s="2"/>
    </row>
    <row r="9" spans="1:2" x14ac:dyDescent="0.25">
      <c r="A9" t="s">
        <v>29</v>
      </c>
      <c r="B9" s="3"/>
    </row>
    <row r="11" spans="1:2" x14ac:dyDescent="0.25">
      <c r="B11" s="135"/>
    </row>
    <row r="12" spans="1:2" x14ac:dyDescent="0.25">
      <c r="A12" t="s">
        <v>47</v>
      </c>
      <c r="B12" s="136"/>
    </row>
    <row r="13" spans="1:2" x14ac:dyDescent="0.25">
      <c r="A13" t="s">
        <v>31</v>
      </c>
      <c r="B13" s="136"/>
    </row>
    <row r="14" spans="1:2" x14ac:dyDescent="0.25">
      <c r="B14" s="137"/>
    </row>
    <row r="15" spans="1:2" x14ac:dyDescent="0.25">
      <c r="A15" t="s">
        <v>48</v>
      </c>
      <c r="B15" s="136"/>
    </row>
    <row r="16" spans="1:2" x14ac:dyDescent="0.25">
      <c r="A16" t="s">
        <v>31</v>
      </c>
      <c r="B16" s="136"/>
    </row>
    <row r="17" spans="1:2" x14ac:dyDescent="0.25">
      <c r="B17" s="137"/>
    </row>
    <row r="18" spans="1:2" x14ac:dyDescent="0.25">
      <c r="A18" t="s">
        <v>49</v>
      </c>
      <c r="B18" s="136"/>
    </row>
    <row r="19" spans="1:2" x14ac:dyDescent="0.25">
      <c r="A19" t="s">
        <v>31</v>
      </c>
      <c r="B19" s="136"/>
    </row>
    <row r="20" spans="1:2" x14ac:dyDescent="0.25">
      <c r="B20" s="137"/>
    </row>
    <row r="21" spans="1:2" x14ac:dyDescent="0.25">
      <c r="A21" t="s">
        <v>50</v>
      </c>
      <c r="B21" s="136"/>
    </row>
    <row r="22" spans="1:2" x14ac:dyDescent="0.25">
      <c r="A22" t="s">
        <v>31</v>
      </c>
      <c r="B22" s="136"/>
    </row>
    <row r="23" spans="1:2" x14ac:dyDescent="0.25">
      <c r="B23" s="137"/>
    </row>
    <row r="24" spans="1:2" x14ac:dyDescent="0.25">
      <c r="A24" t="s">
        <v>51</v>
      </c>
      <c r="B24" s="136"/>
    </row>
    <row r="25" spans="1:2" x14ac:dyDescent="0.25">
      <c r="A25" t="s">
        <v>31</v>
      </c>
      <c r="B25" s="136"/>
    </row>
    <row r="26" spans="1:2" x14ac:dyDescent="0.25">
      <c r="B26" s="135"/>
    </row>
    <row r="27" spans="1:2" x14ac:dyDescent="0.25">
      <c r="B27" s="135"/>
    </row>
    <row r="28" spans="1:2" x14ac:dyDescent="0.25">
      <c r="A28" t="s">
        <v>139</v>
      </c>
      <c r="B28" s="138">
        <f ca="1">NOW()</f>
        <v>44735.43008460648</v>
      </c>
    </row>
  </sheetData>
  <phoneticPr fontId="8" type="noConversion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2D54EA8-0450-4034-9E6B-970739EFE2FD}">
          <x14:formula1>
            <xm:f>'drop downs'!$A$3:$A$15</xm:f>
          </x14:formula1>
          <xm:sqref>B13:B14 B25 B22:B23 B19:B20 B16:B17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87679-EB7E-4CBD-BE37-7A45841C2F82}">
  <sheetPr codeName="Blad2"/>
  <dimension ref="A1:M162"/>
  <sheetViews>
    <sheetView tabSelected="1" zoomScale="80" zoomScaleNormal="80" workbookViewId="0">
      <selection activeCell="M15" sqref="M15"/>
    </sheetView>
  </sheetViews>
  <sheetFormatPr defaultRowHeight="15" x14ac:dyDescent="0.25"/>
  <cols>
    <col min="1" max="1" width="28.5703125" style="53" customWidth="1"/>
    <col min="2" max="2" width="26.28515625" style="53" customWidth="1"/>
    <col min="3" max="3" width="27.5703125" style="53" customWidth="1"/>
    <col min="4" max="4" width="27.42578125" style="53" customWidth="1"/>
    <col min="5" max="5" width="27.28515625" style="53" customWidth="1"/>
    <col min="6" max="6" width="27.7109375" style="53" customWidth="1"/>
    <col min="7" max="16384" width="9.140625" style="53"/>
  </cols>
  <sheetData>
    <row r="1" spans="1:6" s="5" customFormat="1" ht="23.25" x14ac:dyDescent="0.35">
      <c r="A1" s="4" t="s">
        <v>0</v>
      </c>
    </row>
    <row r="2" spans="1:6" s="5" customFormat="1" x14ac:dyDescent="0.25">
      <c r="A2" s="5" t="s">
        <v>30</v>
      </c>
      <c r="B2" s="133">
        <f>Identifier!B12</f>
        <v>0</v>
      </c>
      <c r="D2" s="6" t="s">
        <v>136</v>
      </c>
    </row>
    <row r="3" spans="1:6" s="5" customFormat="1" x14ac:dyDescent="0.25">
      <c r="A3" s="5" t="s">
        <v>31</v>
      </c>
      <c r="B3" s="134">
        <f>Identifier!B13</f>
        <v>0</v>
      </c>
      <c r="D3" s="6" t="s">
        <v>137</v>
      </c>
    </row>
    <row r="4" spans="1:6" s="5" customFormat="1" x14ac:dyDescent="0.25">
      <c r="D4" s="5" t="s">
        <v>138</v>
      </c>
    </row>
    <row r="5" spans="1:6" s="5" customFormat="1" ht="18.75" x14ac:dyDescent="0.3">
      <c r="A5" s="7" t="s">
        <v>52</v>
      </c>
      <c r="B5" s="7"/>
    </row>
    <row r="6" spans="1:6" s="5" customFormat="1" ht="15.75" thickBot="1" x14ac:dyDescent="0.3"/>
    <row r="7" spans="1:6" s="5" customFormat="1" x14ac:dyDescent="0.25">
      <c r="A7" s="8" t="s">
        <v>53</v>
      </c>
      <c r="B7" s="9" t="s">
        <v>54</v>
      </c>
      <c r="C7" s="10" t="s">
        <v>55</v>
      </c>
      <c r="D7" s="10" t="s">
        <v>1</v>
      </c>
      <c r="E7" s="10" t="s">
        <v>57</v>
      </c>
      <c r="F7" s="11" t="s">
        <v>58</v>
      </c>
    </row>
    <row r="8" spans="1:6" s="5" customFormat="1" x14ac:dyDescent="0.25">
      <c r="B8" s="12"/>
      <c r="C8" s="13"/>
      <c r="D8" s="13" t="s">
        <v>141</v>
      </c>
      <c r="E8" s="13"/>
      <c r="F8" s="14"/>
    </row>
    <row r="9" spans="1:6" s="5" customFormat="1" ht="15.75" thickBot="1" x14ac:dyDescent="0.3">
      <c r="B9" s="15"/>
      <c r="C9" s="16"/>
      <c r="D9" s="16" t="s">
        <v>140</v>
      </c>
      <c r="E9" s="16"/>
      <c r="F9" s="17"/>
    </row>
    <row r="10" spans="1:6" x14ac:dyDescent="0.25">
      <c r="A10" s="53" t="s">
        <v>118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</row>
    <row r="11" spans="1:6" s="5" customFormat="1" ht="15.75" thickBot="1" x14ac:dyDescent="0.3">
      <c r="B11" s="18"/>
      <c r="C11" s="18"/>
      <c r="D11" s="18"/>
      <c r="E11" s="18"/>
      <c r="F11" s="18"/>
    </row>
    <row r="12" spans="1:6" s="5" customFormat="1" x14ac:dyDescent="0.25">
      <c r="A12" s="8" t="s">
        <v>76</v>
      </c>
      <c r="B12" s="9" t="s">
        <v>60</v>
      </c>
      <c r="C12" s="10" t="s">
        <v>2</v>
      </c>
      <c r="D12" s="10" t="s">
        <v>63</v>
      </c>
      <c r="E12" s="10" t="s">
        <v>64</v>
      </c>
      <c r="F12" s="11" t="s">
        <v>4</v>
      </c>
    </row>
    <row r="13" spans="1:6" s="5" customFormat="1" x14ac:dyDescent="0.25">
      <c r="A13" s="8" t="s">
        <v>77</v>
      </c>
      <c r="B13" s="12" t="s">
        <v>61</v>
      </c>
      <c r="C13" s="13" t="s">
        <v>62</v>
      </c>
      <c r="D13" s="13" t="s">
        <v>3</v>
      </c>
      <c r="E13" s="13" t="s">
        <v>9</v>
      </c>
      <c r="F13" s="14" t="s">
        <v>5</v>
      </c>
    </row>
    <row r="14" spans="1:6" s="5" customFormat="1" ht="15.75" thickBot="1" x14ac:dyDescent="0.3">
      <c r="B14" s="15" t="s">
        <v>59</v>
      </c>
      <c r="C14" s="16"/>
      <c r="D14" s="16"/>
      <c r="E14" s="16"/>
      <c r="F14" s="17" t="s">
        <v>6</v>
      </c>
    </row>
    <row r="15" spans="1:6" x14ac:dyDescent="0.25">
      <c r="A15" s="56" t="s">
        <v>118</v>
      </c>
      <c r="B15" s="54">
        <v>0</v>
      </c>
      <c r="C15" s="54">
        <v>0</v>
      </c>
      <c r="D15" s="54">
        <v>0</v>
      </c>
      <c r="E15" s="54">
        <v>0</v>
      </c>
      <c r="F15" s="54">
        <v>0</v>
      </c>
    </row>
    <row r="16" spans="1:6" s="5" customFormat="1" ht="15.75" thickBot="1" x14ac:dyDescent="0.3">
      <c r="B16" s="18"/>
      <c r="C16" s="18"/>
      <c r="D16" s="18"/>
      <c r="E16" s="18"/>
      <c r="F16" s="18"/>
    </row>
    <row r="17" spans="1:9" s="5" customFormat="1" ht="15.75" thickBot="1" x14ac:dyDescent="0.3">
      <c r="A17" s="8" t="s">
        <v>81</v>
      </c>
      <c r="B17" s="19" t="s">
        <v>65</v>
      </c>
      <c r="C17" s="20"/>
      <c r="D17" s="20" t="s">
        <v>66</v>
      </c>
      <c r="E17" s="20" t="s">
        <v>67</v>
      </c>
      <c r="F17" s="21" t="s">
        <v>68</v>
      </c>
    </row>
    <row r="18" spans="1:9" x14ac:dyDescent="0.25">
      <c r="A18" s="56" t="s">
        <v>118</v>
      </c>
      <c r="B18" s="54">
        <v>0</v>
      </c>
      <c r="C18" s="57"/>
      <c r="D18" s="54">
        <v>0</v>
      </c>
      <c r="E18" s="54">
        <v>0</v>
      </c>
      <c r="F18" s="54">
        <v>0</v>
      </c>
    </row>
    <row r="19" spans="1:9" s="5" customFormat="1" ht="15.75" thickBot="1" x14ac:dyDescent="0.3">
      <c r="B19" s="18"/>
      <c r="C19" s="18"/>
      <c r="D19" s="18"/>
      <c r="E19" s="18"/>
      <c r="F19" s="18"/>
    </row>
    <row r="20" spans="1:9" s="26" customFormat="1" ht="30.75" thickBot="1" x14ac:dyDescent="0.3">
      <c r="A20" s="22" t="s">
        <v>7</v>
      </c>
      <c r="B20" s="23" t="s">
        <v>69</v>
      </c>
      <c r="C20" s="24" t="s">
        <v>74</v>
      </c>
      <c r="D20" s="24" t="s">
        <v>75</v>
      </c>
      <c r="E20" s="24" t="s">
        <v>70</v>
      </c>
      <c r="F20" s="25" t="s">
        <v>71</v>
      </c>
    </row>
    <row r="21" spans="1:9" x14ac:dyDescent="0.25">
      <c r="A21" s="56" t="s">
        <v>118</v>
      </c>
      <c r="B21" s="54">
        <v>0</v>
      </c>
      <c r="C21" s="54">
        <v>0</v>
      </c>
      <c r="D21" s="54">
        <v>0</v>
      </c>
      <c r="E21" s="54">
        <v>0</v>
      </c>
      <c r="F21" s="54">
        <v>0</v>
      </c>
    </row>
    <row r="22" spans="1:9" s="5" customFormat="1" ht="15.75" thickBot="1" x14ac:dyDescent="0.3">
      <c r="B22" s="18"/>
      <c r="C22" s="18"/>
      <c r="D22" s="18"/>
      <c r="E22" s="18"/>
      <c r="F22" s="18"/>
    </row>
    <row r="23" spans="1:9" s="5" customFormat="1" x14ac:dyDescent="0.25">
      <c r="A23" s="8" t="s">
        <v>8</v>
      </c>
      <c r="B23" s="9" t="s">
        <v>72</v>
      </c>
      <c r="C23" s="10" t="s">
        <v>73</v>
      </c>
      <c r="D23" s="10"/>
      <c r="E23" s="10" t="s">
        <v>131</v>
      </c>
      <c r="F23" s="11" t="s">
        <v>78</v>
      </c>
    </row>
    <row r="24" spans="1:9" s="5" customFormat="1" ht="15.75" thickBot="1" x14ac:dyDescent="0.3">
      <c r="A24" s="8"/>
      <c r="B24" s="15" t="s">
        <v>127</v>
      </c>
      <c r="C24" s="16"/>
      <c r="D24" s="16"/>
      <c r="E24" s="16" t="s">
        <v>132</v>
      </c>
      <c r="F24" s="17"/>
    </row>
    <row r="25" spans="1:9" ht="18" customHeight="1" x14ac:dyDescent="0.25">
      <c r="A25" s="56" t="s">
        <v>118</v>
      </c>
      <c r="B25" s="54">
        <v>0</v>
      </c>
      <c r="C25" s="54">
        <v>0</v>
      </c>
      <c r="D25" s="57"/>
      <c r="E25" s="54">
        <v>0</v>
      </c>
      <c r="F25" s="54">
        <v>0</v>
      </c>
    </row>
    <row r="26" spans="1:9" s="5" customFormat="1" ht="15.75" thickBot="1" x14ac:dyDescent="0.3">
      <c r="B26" s="18"/>
      <c r="C26" s="18"/>
      <c r="D26" s="18"/>
      <c r="E26" s="18"/>
      <c r="F26" s="18"/>
    </row>
    <row r="27" spans="1:9" s="5" customFormat="1" x14ac:dyDescent="0.25">
      <c r="A27" s="8" t="s">
        <v>82</v>
      </c>
      <c r="B27" s="9" t="s">
        <v>79</v>
      </c>
      <c r="C27" s="10"/>
      <c r="D27" s="10" t="s">
        <v>14</v>
      </c>
      <c r="E27" s="10" t="s">
        <v>80</v>
      </c>
      <c r="F27" s="11"/>
    </row>
    <row r="28" spans="1:9" s="5" customFormat="1" ht="15.75" thickBot="1" x14ac:dyDescent="0.3">
      <c r="B28" s="15" t="s">
        <v>15</v>
      </c>
      <c r="C28" s="16"/>
      <c r="D28" s="16"/>
      <c r="E28" s="16"/>
      <c r="F28" s="17"/>
    </row>
    <row r="29" spans="1:9" x14ac:dyDescent="0.25">
      <c r="A29" s="56" t="s">
        <v>118</v>
      </c>
      <c r="B29" s="54">
        <v>0</v>
      </c>
      <c r="C29" s="57"/>
      <c r="D29" s="54">
        <v>0</v>
      </c>
      <c r="E29" s="54">
        <v>0</v>
      </c>
      <c r="F29" s="57"/>
    </row>
    <row r="30" spans="1:9" s="5" customFormat="1" x14ac:dyDescent="0.25">
      <c r="B30" s="18"/>
      <c r="C30" s="18"/>
      <c r="D30" s="18"/>
      <c r="E30" s="18"/>
      <c r="F30" s="18"/>
    </row>
    <row r="31" spans="1:9" s="5" customFormat="1" x14ac:dyDescent="0.25">
      <c r="B31" s="18"/>
      <c r="C31" s="18"/>
      <c r="D31" s="18"/>
      <c r="E31" s="18"/>
      <c r="F31" s="18"/>
      <c r="H31" s="5" t="s">
        <v>13</v>
      </c>
    </row>
    <row r="32" spans="1:9" s="5" customFormat="1" x14ac:dyDescent="0.25">
      <c r="A32" s="27" t="s">
        <v>83</v>
      </c>
      <c r="B32" s="28">
        <f>B25+B21+B15+B10+B29</f>
        <v>0</v>
      </c>
      <c r="C32" s="28">
        <f>C25+C21+C15+C10+C29</f>
        <v>0</v>
      </c>
      <c r="D32" s="28">
        <f>D25+D21+D15+D10+D29</f>
        <v>0</v>
      </c>
      <c r="E32" s="28">
        <f>E25+E21+E15+E10+E29</f>
        <v>0</v>
      </c>
      <c r="F32" s="29">
        <f>F25+F21+F15+F10+F29</f>
        <v>0</v>
      </c>
      <c r="H32" s="5">
        <f>SUM(B32:G32)</f>
        <v>0</v>
      </c>
      <c r="I32" s="5" t="s">
        <v>133</v>
      </c>
    </row>
    <row r="33" spans="1:12" s="5" customFormat="1" x14ac:dyDescent="0.25">
      <c r="A33" s="30" t="s">
        <v>10</v>
      </c>
      <c r="B33" s="31">
        <v>0</v>
      </c>
      <c r="C33" s="31">
        <v>10</v>
      </c>
      <c r="D33" s="31">
        <v>20</v>
      </c>
      <c r="E33" s="31">
        <v>30</v>
      </c>
      <c r="F33" s="32">
        <v>50</v>
      </c>
    </row>
    <row r="34" spans="1:12" s="5" customFormat="1" x14ac:dyDescent="0.25">
      <c r="A34" s="30" t="s">
        <v>12</v>
      </c>
      <c r="B34" s="31">
        <f>B33*B32</f>
        <v>0</v>
      </c>
      <c r="C34" s="31">
        <f>C33*C32</f>
        <v>0</v>
      </c>
      <c r="D34" s="31">
        <f>D33*D32</f>
        <v>0</v>
      </c>
      <c r="E34" s="31">
        <f>E33*E32</f>
        <v>0</v>
      </c>
      <c r="F34" s="32">
        <f>F33*F32</f>
        <v>0</v>
      </c>
    </row>
    <row r="35" spans="1:12" s="5" customFormat="1" x14ac:dyDescent="0.25">
      <c r="A35" s="30"/>
      <c r="B35" s="31"/>
      <c r="C35" s="31"/>
      <c r="D35" s="31"/>
      <c r="E35" s="31"/>
      <c r="F35" s="32"/>
    </row>
    <row r="36" spans="1:12" s="5" customFormat="1" x14ac:dyDescent="0.25">
      <c r="A36" s="33" t="s">
        <v>42</v>
      </c>
      <c r="B36" s="34">
        <f>B34+C34+D34+E34+F34</f>
        <v>0</v>
      </c>
      <c r="C36" s="31"/>
      <c r="D36" s="31"/>
      <c r="E36" s="31"/>
      <c r="F36" s="32"/>
    </row>
    <row r="37" spans="1:12" s="5" customFormat="1" x14ac:dyDescent="0.25">
      <c r="A37" s="33" t="s">
        <v>84</v>
      </c>
      <c r="B37" s="31"/>
      <c r="C37" s="31"/>
      <c r="D37" s="31"/>
      <c r="E37" s="31"/>
      <c r="F37" s="32"/>
    </row>
    <row r="38" spans="1:12" s="5" customFormat="1" x14ac:dyDescent="0.25">
      <c r="A38" s="30"/>
      <c r="B38" s="31"/>
      <c r="C38" s="31"/>
      <c r="D38" s="31"/>
      <c r="E38" s="31"/>
      <c r="F38" s="32"/>
    </row>
    <row r="39" spans="1:12" s="5" customFormat="1" x14ac:dyDescent="0.25">
      <c r="A39" s="33" t="s">
        <v>35</v>
      </c>
      <c r="B39" s="34">
        <f>E10+F10+E15+F15+F18+E21+F21+E25+F25+D21</f>
        <v>0</v>
      </c>
      <c r="C39" s="31"/>
      <c r="D39" s="31"/>
      <c r="E39" s="31"/>
      <c r="F39" s="32"/>
    </row>
    <row r="40" spans="1:12" s="5" customFormat="1" x14ac:dyDescent="0.25">
      <c r="A40" s="35" t="s">
        <v>85</v>
      </c>
      <c r="B40" s="36">
        <f>100*(F10+F15+F18+F21+F25)+33*(E10+E15+E18+E21+E25)+25*(D21)</f>
        <v>0</v>
      </c>
      <c r="C40" s="37"/>
      <c r="D40" s="37"/>
      <c r="E40" s="37"/>
      <c r="F40" s="38"/>
    </row>
    <row r="41" spans="1:12" s="5" customFormat="1" x14ac:dyDescent="0.25"/>
    <row r="42" spans="1:12" s="5" customFormat="1" x14ac:dyDescent="0.25"/>
    <row r="43" spans="1:12" s="5" customFormat="1" x14ac:dyDescent="0.25"/>
    <row r="44" spans="1:12" s="5" customFormat="1" x14ac:dyDescent="0.25"/>
    <row r="45" spans="1:12" s="5" customFormat="1" ht="18.75" x14ac:dyDescent="0.3">
      <c r="A45" s="7" t="s">
        <v>39</v>
      </c>
    </row>
    <row r="46" spans="1:12" s="5" customFormat="1" ht="30" x14ac:dyDescent="0.25">
      <c r="A46" s="26" t="s">
        <v>86</v>
      </c>
      <c r="B46" s="39" t="s">
        <v>90</v>
      </c>
      <c r="C46" s="39" t="s">
        <v>92</v>
      </c>
      <c r="D46" s="39" t="s">
        <v>91</v>
      </c>
      <c r="E46" s="39" t="s">
        <v>93</v>
      </c>
      <c r="F46" s="39"/>
      <c r="G46" s="26"/>
      <c r="I46" s="26"/>
      <c r="J46" s="26"/>
      <c r="K46" s="26"/>
      <c r="L46" s="26"/>
    </row>
    <row r="47" spans="1:12" x14ac:dyDescent="0.25">
      <c r="B47" s="54">
        <v>0</v>
      </c>
      <c r="C47" s="54">
        <v>0</v>
      </c>
      <c r="D47" s="54">
        <v>0</v>
      </c>
      <c r="E47" s="54">
        <v>35</v>
      </c>
      <c r="F47" s="55"/>
      <c r="G47" s="53" t="s">
        <v>17</v>
      </c>
    </row>
    <row r="48" spans="1:12" s="5" customFormat="1" x14ac:dyDescent="0.25">
      <c r="A48" s="5" t="s">
        <v>87</v>
      </c>
      <c r="B48" s="18" t="s">
        <v>94</v>
      </c>
      <c r="C48" s="18" t="s">
        <v>119</v>
      </c>
      <c r="D48" s="18" t="s">
        <v>95</v>
      </c>
      <c r="E48" s="18"/>
      <c r="F48" s="18"/>
    </row>
    <row r="49" spans="1:8" x14ac:dyDescent="0.25">
      <c r="B49" s="54"/>
      <c r="C49" s="54">
        <v>0</v>
      </c>
      <c r="D49" s="54">
        <v>0</v>
      </c>
      <c r="E49" s="81"/>
      <c r="F49" s="55"/>
      <c r="G49" s="53" t="s">
        <v>20</v>
      </c>
    </row>
    <row r="50" spans="1:8" s="5" customFormat="1" x14ac:dyDescent="0.25">
      <c r="A50" s="5" t="s">
        <v>88</v>
      </c>
      <c r="B50" s="18" t="s">
        <v>96</v>
      </c>
      <c r="C50" s="18" t="s">
        <v>97</v>
      </c>
      <c r="D50" s="18" t="s">
        <v>98</v>
      </c>
      <c r="E50" s="18" t="s">
        <v>99</v>
      </c>
      <c r="F50" s="18"/>
    </row>
    <row r="51" spans="1:8" x14ac:dyDescent="0.25">
      <c r="B51" s="54">
        <v>0</v>
      </c>
      <c r="C51" s="54">
        <v>0</v>
      </c>
      <c r="D51" s="54">
        <v>0</v>
      </c>
      <c r="E51" s="54">
        <v>0</v>
      </c>
      <c r="F51" s="55"/>
      <c r="G51" s="53" t="s">
        <v>20</v>
      </c>
    </row>
    <row r="52" spans="1:8" s="5" customFormat="1" x14ac:dyDescent="0.25">
      <c r="A52" s="5" t="s">
        <v>89</v>
      </c>
      <c r="B52" s="18" t="s">
        <v>100</v>
      </c>
      <c r="C52" s="18" t="s">
        <v>120</v>
      </c>
      <c r="D52" s="18" t="s">
        <v>101</v>
      </c>
      <c r="E52" s="18" t="s">
        <v>102</v>
      </c>
      <c r="F52" s="18"/>
    </row>
    <row r="53" spans="1:8" x14ac:dyDescent="0.25">
      <c r="B53" s="54">
        <v>0</v>
      </c>
      <c r="C53" s="54">
        <v>0</v>
      </c>
      <c r="D53" s="54">
        <v>0</v>
      </c>
      <c r="E53" s="54">
        <v>0</v>
      </c>
      <c r="F53" s="55"/>
      <c r="G53" s="53" t="s">
        <v>18</v>
      </c>
    </row>
    <row r="54" spans="1:8" s="5" customFormat="1" x14ac:dyDescent="0.25">
      <c r="B54" s="18"/>
      <c r="C54" s="18"/>
      <c r="D54" s="18"/>
      <c r="E54" s="18"/>
      <c r="F54" s="18"/>
      <c r="G54" s="5" t="s">
        <v>13</v>
      </c>
    </row>
    <row r="55" spans="1:8" s="5" customFormat="1" x14ac:dyDescent="0.25">
      <c r="A55" s="27" t="s">
        <v>83</v>
      </c>
      <c r="B55" s="40">
        <f>B47+B49+B51+B53</f>
        <v>0</v>
      </c>
      <c r="C55" s="40">
        <f>C47+C49+C51+C53</f>
        <v>0</v>
      </c>
      <c r="D55" s="40">
        <f>D47+D49+D51+D53</f>
        <v>0</v>
      </c>
      <c r="E55" s="41">
        <f>E53+E51</f>
        <v>0</v>
      </c>
      <c r="F55" s="18"/>
      <c r="G55" s="5">
        <f>SUM(B55:F55)</f>
        <v>0</v>
      </c>
      <c r="H55" s="5" t="s">
        <v>135</v>
      </c>
    </row>
    <row r="56" spans="1:8" s="5" customFormat="1" x14ac:dyDescent="0.25">
      <c r="A56" s="30" t="s">
        <v>10</v>
      </c>
      <c r="B56" s="13">
        <f>1000-5*E47</f>
        <v>825</v>
      </c>
      <c r="C56" s="13">
        <f>500-2.5*E47</f>
        <v>412.5</v>
      </c>
      <c r="D56" s="13">
        <f>200-E47</f>
        <v>165</v>
      </c>
      <c r="E56" s="42">
        <v>0</v>
      </c>
      <c r="F56" s="18"/>
      <c r="G56" s="5" t="s">
        <v>16</v>
      </c>
    </row>
    <row r="57" spans="1:8" s="5" customFormat="1" x14ac:dyDescent="0.25">
      <c r="A57" s="30" t="s">
        <v>12</v>
      </c>
      <c r="B57" s="13">
        <f>B55*B56</f>
        <v>0</v>
      </c>
      <c r="C57" s="13">
        <f>C55*C56</f>
        <v>0</v>
      </c>
      <c r="D57" s="13">
        <f>D55*D56</f>
        <v>0</v>
      </c>
      <c r="E57" s="42">
        <f>E55*E56</f>
        <v>0</v>
      </c>
      <c r="F57" s="18"/>
    </row>
    <row r="58" spans="1:8" s="5" customFormat="1" x14ac:dyDescent="0.25">
      <c r="A58" s="43"/>
      <c r="B58" s="13"/>
      <c r="C58" s="13"/>
      <c r="D58" s="13"/>
      <c r="E58" s="42"/>
      <c r="F58" s="18"/>
    </row>
    <row r="59" spans="1:8" s="5" customFormat="1" x14ac:dyDescent="0.25">
      <c r="A59" s="33" t="s">
        <v>42</v>
      </c>
      <c r="B59" s="13">
        <f>B57+C57+D57+E57</f>
        <v>0</v>
      </c>
      <c r="C59" s="13"/>
      <c r="D59" s="13"/>
      <c r="E59" s="42"/>
      <c r="F59" s="18"/>
    </row>
    <row r="60" spans="1:8" s="5" customFormat="1" x14ac:dyDescent="0.25">
      <c r="A60" s="35" t="s">
        <v>103</v>
      </c>
      <c r="B60" s="44"/>
      <c r="C60" s="44"/>
      <c r="D60" s="44"/>
      <c r="E60" s="45"/>
      <c r="F60" s="18"/>
    </row>
    <row r="61" spans="1:8" s="5" customFormat="1" x14ac:dyDescent="0.25">
      <c r="A61" s="46"/>
      <c r="B61" s="18"/>
      <c r="C61" s="18"/>
      <c r="D61" s="18"/>
      <c r="E61" s="18"/>
      <c r="F61" s="18"/>
    </row>
    <row r="62" spans="1:8" s="5" customFormat="1" x14ac:dyDescent="0.25">
      <c r="B62" s="18"/>
      <c r="C62" s="18"/>
      <c r="D62" s="18"/>
      <c r="E62" s="18"/>
      <c r="F62" s="18"/>
    </row>
    <row r="63" spans="1:8" s="5" customFormat="1" ht="18.75" x14ac:dyDescent="0.3">
      <c r="A63" s="7" t="s">
        <v>104</v>
      </c>
      <c r="B63" s="18"/>
      <c r="C63" s="18"/>
      <c r="D63" s="18"/>
      <c r="E63" s="18"/>
      <c r="F63" s="18"/>
    </row>
    <row r="64" spans="1:8" s="5" customFormat="1" x14ac:dyDescent="0.25">
      <c r="B64" s="18"/>
      <c r="C64" s="18"/>
      <c r="D64" s="18"/>
      <c r="E64" s="18"/>
      <c r="F64" s="18"/>
    </row>
    <row r="65" spans="1:12" s="5" customFormat="1" x14ac:dyDescent="0.25">
      <c r="A65" s="5" t="s">
        <v>105</v>
      </c>
      <c r="B65" s="18" t="s">
        <v>106</v>
      </c>
      <c r="C65" s="18"/>
      <c r="D65" s="18" t="s">
        <v>107</v>
      </c>
      <c r="E65" s="18"/>
      <c r="F65" s="18"/>
    </row>
    <row r="66" spans="1:12" x14ac:dyDescent="0.25">
      <c r="B66" s="54">
        <v>0</v>
      </c>
      <c r="C66" s="55"/>
      <c r="D66" s="54">
        <v>0</v>
      </c>
      <c r="E66" s="55"/>
      <c r="F66" s="55" t="s">
        <v>130</v>
      </c>
    </row>
    <row r="67" spans="1:12" s="5" customFormat="1" x14ac:dyDescent="0.25">
      <c r="A67" s="5" t="s">
        <v>108</v>
      </c>
      <c r="B67" s="18">
        <v>30</v>
      </c>
      <c r="C67" s="18">
        <v>40</v>
      </c>
      <c r="D67" s="18">
        <v>60</v>
      </c>
      <c r="E67" s="18">
        <v>90</v>
      </c>
      <c r="F67" s="18"/>
    </row>
    <row r="68" spans="1:12" x14ac:dyDescent="0.25">
      <c r="B68" s="54">
        <v>0</v>
      </c>
      <c r="C68" s="54">
        <v>0</v>
      </c>
      <c r="D68" s="54">
        <v>0</v>
      </c>
      <c r="E68" s="54">
        <v>0</v>
      </c>
      <c r="F68" s="55" t="s">
        <v>130</v>
      </c>
    </row>
    <row r="69" spans="1:12" s="5" customFormat="1" x14ac:dyDescent="0.25">
      <c r="A69" s="47" t="s">
        <v>109</v>
      </c>
      <c r="B69" s="48" t="s">
        <v>19</v>
      </c>
      <c r="C69" s="48" t="s">
        <v>21</v>
      </c>
      <c r="D69" s="48" t="s">
        <v>22</v>
      </c>
      <c r="E69" s="48" t="s">
        <v>23</v>
      </c>
      <c r="F69" s="48"/>
      <c r="G69" s="47"/>
      <c r="I69" s="47"/>
      <c r="J69" s="47"/>
      <c r="K69" s="47"/>
      <c r="L69" s="47"/>
    </row>
    <row r="70" spans="1:12" x14ac:dyDescent="0.25">
      <c r="B70" s="54">
        <v>0</v>
      </c>
      <c r="C70" s="54">
        <v>0</v>
      </c>
      <c r="D70" s="54">
        <v>0</v>
      </c>
      <c r="E70" s="54">
        <v>0</v>
      </c>
      <c r="F70" s="55" t="s">
        <v>130</v>
      </c>
    </row>
    <row r="71" spans="1:12" s="5" customFormat="1" x14ac:dyDescent="0.25">
      <c r="A71" s="5" t="s">
        <v>110</v>
      </c>
      <c r="B71" s="18" t="s">
        <v>111</v>
      </c>
      <c r="C71" s="18"/>
      <c r="D71" s="18"/>
      <c r="E71" s="18" t="s">
        <v>112</v>
      </c>
      <c r="F71" s="18"/>
    </row>
    <row r="72" spans="1:12" x14ac:dyDescent="0.25">
      <c r="B72" s="54">
        <v>0</v>
      </c>
      <c r="C72" s="55"/>
      <c r="D72" s="55"/>
      <c r="E72" s="54">
        <v>0</v>
      </c>
      <c r="F72" s="55" t="s">
        <v>130</v>
      </c>
    </row>
    <row r="73" spans="1:12" s="5" customFormat="1" x14ac:dyDescent="0.25">
      <c r="A73" s="26" t="s">
        <v>113</v>
      </c>
      <c r="B73" s="39" t="s">
        <v>114</v>
      </c>
      <c r="C73" s="39" t="s">
        <v>115</v>
      </c>
      <c r="D73" s="39" t="s">
        <v>116</v>
      </c>
      <c r="E73" s="39" t="s">
        <v>117</v>
      </c>
      <c r="F73" s="18"/>
    </row>
    <row r="74" spans="1:12" x14ac:dyDescent="0.25">
      <c r="B74" s="54">
        <v>0</v>
      </c>
      <c r="C74" s="54">
        <v>0</v>
      </c>
      <c r="D74" s="54">
        <v>0</v>
      </c>
      <c r="E74" s="54">
        <v>0</v>
      </c>
      <c r="F74" s="55" t="s">
        <v>130</v>
      </c>
    </row>
    <row r="75" spans="1:12" s="5" customFormat="1" x14ac:dyDescent="0.25">
      <c r="B75" s="18"/>
      <c r="C75" s="18"/>
      <c r="D75" s="18"/>
      <c r="E75" s="18"/>
      <c r="F75" s="18"/>
      <c r="G75" s="5" t="s">
        <v>11</v>
      </c>
    </row>
    <row r="76" spans="1:12" s="5" customFormat="1" x14ac:dyDescent="0.25">
      <c r="A76" s="27" t="s">
        <v>83</v>
      </c>
      <c r="B76" s="40">
        <f>B66+B68+B70+B72+B74</f>
        <v>0</v>
      </c>
      <c r="C76" s="40">
        <f>C66+C68+C70+C72+C74</f>
        <v>0</v>
      </c>
      <c r="D76" s="40">
        <f>D66+D68+D70+D72+D74</f>
        <v>0</v>
      </c>
      <c r="E76" s="41">
        <f>E66+E68+E70+E72+E74</f>
        <v>0</v>
      </c>
      <c r="F76" s="18"/>
      <c r="G76" s="5">
        <f>SUM(B76:F76)</f>
        <v>0</v>
      </c>
      <c r="H76" s="5" t="s">
        <v>134</v>
      </c>
    </row>
    <row r="77" spans="1:12" s="5" customFormat="1" x14ac:dyDescent="0.25">
      <c r="A77" s="30" t="s">
        <v>10</v>
      </c>
      <c r="B77" s="13">
        <v>2000</v>
      </c>
      <c r="C77" s="13">
        <v>1250</v>
      </c>
      <c r="D77" s="13">
        <v>750</v>
      </c>
      <c r="E77" s="42">
        <v>0</v>
      </c>
      <c r="F77" s="18"/>
    </row>
    <row r="78" spans="1:12" s="5" customFormat="1" x14ac:dyDescent="0.25">
      <c r="A78" s="30" t="s">
        <v>12</v>
      </c>
      <c r="B78" s="13">
        <f>B76*B77</f>
        <v>0</v>
      </c>
      <c r="C78" s="13">
        <f>C76*C77</f>
        <v>0</v>
      </c>
      <c r="D78" s="13">
        <f>D76*D77</f>
        <v>0</v>
      </c>
      <c r="E78" s="42">
        <f>E76*E77</f>
        <v>0</v>
      </c>
      <c r="F78" s="18"/>
    </row>
    <row r="79" spans="1:12" s="5" customFormat="1" x14ac:dyDescent="0.25">
      <c r="A79" s="43"/>
      <c r="B79" s="49"/>
      <c r="C79" s="13"/>
      <c r="D79" s="13"/>
      <c r="E79" s="42"/>
      <c r="F79" s="18"/>
      <c r="G79" s="18"/>
    </row>
    <row r="80" spans="1:12" s="5" customFormat="1" x14ac:dyDescent="0.25">
      <c r="A80" s="35" t="s">
        <v>42</v>
      </c>
      <c r="B80" s="50">
        <f>B78+C78+D78+E78</f>
        <v>0</v>
      </c>
      <c r="C80" s="51"/>
      <c r="D80" s="51"/>
      <c r="E80" s="52"/>
      <c r="G80" s="5">
        <v>0</v>
      </c>
    </row>
    <row r="81" spans="1:9" s="5" customFormat="1" x14ac:dyDescent="0.25"/>
    <row r="82" spans="1:9" s="5" customFormat="1" x14ac:dyDescent="0.25"/>
    <row r="83" spans="1:9" s="5" customFormat="1" x14ac:dyDescent="0.25"/>
    <row r="84" spans="1:9" s="5" customFormat="1" ht="15.75" thickBot="1" x14ac:dyDescent="0.3"/>
    <row r="85" spans="1:9" s="80" customFormat="1" ht="21" x14ac:dyDescent="0.35">
      <c r="A85" s="141" t="s">
        <v>146</v>
      </c>
      <c r="B85" s="142"/>
      <c r="C85" s="142"/>
      <c r="D85" s="142"/>
      <c r="E85" s="142"/>
      <c r="F85" s="142"/>
      <c r="G85" s="142"/>
      <c r="H85" s="143"/>
    </row>
    <row r="86" spans="1:9" ht="23.25" x14ac:dyDescent="0.35">
      <c r="A86" s="144" t="s">
        <v>144</v>
      </c>
      <c r="B86" s="49"/>
      <c r="C86" s="49"/>
      <c r="D86" s="49"/>
      <c r="E86" s="49"/>
      <c r="F86" s="49"/>
      <c r="G86" s="49"/>
      <c r="H86" s="145"/>
      <c r="I86" s="5"/>
    </row>
    <row r="87" spans="1:9" x14ac:dyDescent="0.25">
      <c r="A87" s="146"/>
      <c r="B87" s="98"/>
      <c r="C87" s="98"/>
      <c r="D87" s="98"/>
      <c r="E87" s="98"/>
      <c r="F87" s="98"/>
      <c r="G87" s="98"/>
      <c r="H87" s="147"/>
    </row>
    <row r="88" spans="1:9" x14ac:dyDescent="0.25">
      <c r="A88" s="146"/>
      <c r="B88" s="98"/>
      <c r="C88" s="98"/>
      <c r="D88" s="98"/>
      <c r="E88" s="98"/>
      <c r="F88" s="98"/>
      <c r="G88" s="98"/>
      <c r="H88" s="147"/>
    </row>
    <row r="89" spans="1:9" x14ac:dyDescent="0.25">
      <c r="A89" s="146"/>
      <c r="B89" s="98"/>
      <c r="C89" s="98"/>
      <c r="D89" s="98"/>
      <c r="E89" s="98"/>
      <c r="F89" s="98"/>
      <c r="G89" s="98"/>
      <c r="H89" s="147"/>
    </row>
    <row r="90" spans="1:9" x14ac:dyDescent="0.25">
      <c r="A90" s="148" t="s">
        <v>30</v>
      </c>
      <c r="B90" s="149">
        <f>B2</f>
        <v>0</v>
      </c>
      <c r="C90" s="49"/>
      <c r="D90" s="150"/>
      <c r="E90" s="49"/>
      <c r="F90" s="49"/>
      <c r="G90" s="49"/>
      <c r="H90" s="145"/>
      <c r="I90" s="5"/>
    </row>
    <row r="91" spans="1:9" x14ac:dyDescent="0.25">
      <c r="A91" s="148" t="s">
        <v>31</v>
      </c>
      <c r="B91" s="149">
        <f>B3</f>
        <v>0</v>
      </c>
      <c r="C91" s="49"/>
      <c r="D91" s="150"/>
      <c r="E91" s="49"/>
      <c r="F91" s="49"/>
      <c r="G91" s="49"/>
      <c r="H91" s="145"/>
      <c r="I91" s="5"/>
    </row>
    <row r="92" spans="1:9" x14ac:dyDescent="0.25">
      <c r="A92" s="148"/>
      <c r="B92" s="49"/>
      <c r="C92" s="49"/>
      <c r="D92" s="49"/>
      <c r="E92" s="49"/>
      <c r="F92" s="49"/>
      <c r="G92" s="49"/>
      <c r="H92" s="145"/>
      <c r="I92" s="5"/>
    </row>
    <row r="93" spans="1:9" ht="18.75" x14ac:dyDescent="0.3">
      <c r="A93" s="151" t="s">
        <v>52</v>
      </c>
      <c r="B93" s="152"/>
      <c r="C93" s="49"/>
      <c r="D93" s="49"/>
      <c r="E93" s="49"/>
      <c r="F93" s="49"/>
      <c r="G93" s="49"/>
      <c r="H93" s="145"/>
      <c r="I93" s="5"/>
    </row>
    <row r="94" spans="1:9" ht="15.75" thickBot="1" x14ac:dyDescent="0.3">
      <c r="A94" s="148"/>
      <c r="B94" s="49"/>
      <c r="C94" s="49"/>
      <c r="D94" s="49"/>
      <c r="E94" s="49"/>
      <c r="F94" s="49"/>
      <c r="G94" s="49"/>
      <c r="H94" s="145"/>
      <c r="I94" s="5"/>
    </row>
    <row r="95" spans="1:9" x14ac:dyDescent="0.25">
      <c r="A95" s="107" t="s">
        <v>53</v>
      </c>
      <c r="B95" s="9" t="s">
        <v>54</v>
      </c>
      <c r="C95" s="10" t="s">
        <v>55</v>
      </c>
      <c r="D95" s="10" t="s">
        <v>1</v>
      </c>
      <c r="E95" s="10" t="s">
        <v>57</v>
      </c>
      <c r="F95" s="11" t="s">
        <v>58</v>
      </c>
      <c r="G95" s="49"/>
      <c r="H95" s="145"/>
      <c r="I95" s="5"/>
    </row>
    <row r="96" spans="1:9" x14ac:dyDescent="0.25">
      <c r="A96" s="108"/>
      <c r="B96" s="12"/>
      <c r="C96" s="13"/>
      <c r="D96" s="13" t="s">
        <v>141</v>
      </c>
      <c r="E96" s="13"/>
      <c r="F96" s="14"/>
      <c r="G96" s="49"/>
      <c r="H96" s="145"/>
      <c r="I96" s="5"/>
    </row>
    <row r="97" spans="1:9" x14ac:dyDescent="0.25">
      <c r="A97" s="108"/>
      <c r="B97" s="115"/>
      <c r="C97" s="44"/>
      <c r="D97" s="44" t="s">
        <v>140</v>
      </c>
      <c r="E97" s="44"/>
      <c r="F97" s="116"/>
      <c r="G97" s="49"/>
      <c r="H97" s="145"/>
      <c r="I97" s="5"/>
    </row>
    <row r="98" spans="1:9" x14ac:dyDescent="0.25">
      <c r="A98" s="103" t="s">
        <v>118</v>
      </c>
      <c r="B98" s="86">
        <f>B10</f>
        <v>0</v>
      </c>
      <c r="C98" s="87">
        <f t="shared" ref="C98:F98" si="0">C10</f>
        <v>0</v>
      </c>
      <c r="D98" s="87">
        <f t="shared" si="0"/>
        <v>0</v>
      </c>
      <c r="E98" s="87">
        <f t="shared" si="0"/>
        <v>0</v>
      </c>
      <c r="F98" s="88">
        <f t="shared" si="0"/>
        <v>0</v>
      </c>
      <c r="G98" s="98"/>
      <c r="H98" s="147"/>
    </row>
    <row r="99" spans="1:9" ht="15.75" thickBot="1" x14ac:dyDescent="0.3">
      <c r="A99" s="109" t="s">
        <v>142</v>
      </c>
      <c r="B99" s="93">
        <v>6.51</v>
      </c>
      <c r="C99" s="94">
        <v>5.45</v>
      </c>
      <c r="D99" s="94">
        <v>2.37</v>
      </c>
      <c r="E99" s="94">
        <v>0.5</v>
      </c>
      <c r="F99" s="95">
        <v>0.5</v>
      </c>
      <c r="G99" s="49"/>
      <c r="H99" s="145"/>
      <c r="I99" s="5"/>
    </row>
    <row r="100" spans="1:9" x14ac:dyDescent="0.25">
      <c r="A100" s="107" t="s">
        <v>76</v>
      </c>
      <c r="B100" s="9" t="s">
        <v>60</v>
      </c>
      <c r="C100" s="10" t="s">
        <v>2</v>
      </c>
      <c r="D100" s="10" t="s">
        <v>63</v>
      </c>
      <c r="E100" s="10" t="s">
        <v>64</v>
      </c>
      <c r="F100" s="11" t="s">
        <v>4</v>
      </c>
      <c r="G100" s="49"/>
      <c r="H100" s="145"/>
      <c r="I100" s="5"/>
    </row>
    <row r="101" spans="1:9" x14ac:dyDescent="0.25">
      <c r="A101" s="110" t="s">
        <v>77</v>
      </c>
      <c r="B101" s="12" t="s">
        <v>61</v>
      </c>
      <c r="C101" s="13" t="s">
        <v>62</v>
      </c>
      <c r="D101" s="13" t="s">
        <v>3</v>
      </c>
      <c r="E101" s="13" t="s">
        <v>9</v>
      </c>
      <c r="F101" s="14" t="s">
        <v>5</v>
      </c>
      <c r="G101" s="49"/>
      <c r="H101" s="145"/>
      <c r="I101" s="5"/>
    </row>
    <row r="102" spans="1:9" x14ac:dyDescent="0.25">
      <c r="A102" s="108"/>
      <c r="B102" s="115" t="s">
        <v>59</v>
      </c>
      <c r="C102" s="44"/>
      <c r="D102" s="44"/>
      <c r="E102" s="44"/>
      <c r="F102" s="116" t="s">
        <v>6</v>
      </c>
      <c r="G102" s="49"/>
      <c r="H102" s="145"/>
      <c r="I102" s="5"/>
    </row>
    <row r="103" spans="1:9" x14ac:dyDescent="0.25">
      <c r="A103" s="111" t="s">
        <v>118</v>
      </c>
      <c r="B103" s="86">
        <f>B15</f>
        <v>0</v>
      </c>
      <c r="C103" s="87">
        <f t="shared" ref="C103:F103" si="1">C15</f>
        <v>0</v>
      </c>
      <c r="D103" s="87">
        <f t="shared" si="1"/>
        <v>0</v>
      </c>
      <c r="E103" s="87">
        <f t="shared" si="1"/>
        <v>0</v>
      </c>
      <c r="F103" s="88">
        <f t="shared" si="1"/>
        <v>0</v>
      </c>
      <c r="G103" s="98"/>
      <c r="H103" s="147"/>
    </row>
    <row r="104" spans="1:9" ht="15.75" thickBot="1" x14ac:dyDescent="0.3">
      <c r="A104" s="109" t="s">
        <v>142</v>
      </c>
      <c r="B104" s="93">
        <v>6.9</v>
      </c>
      <c r="C104" s="94">
        <v>6.9</v>
      </c>
      <c r="D104" s="94">
        <v>4.0999999999999996</v>
      </c>
      <c r="E104" s="94">
        <v>3</v>
      </c>
      <c r="F104" s="95">
        <v>3</v>
      </c>
      <c r="G104" s="49"/>
      <c r="H104" s="145"/>
      <c r="I104" s="5"/>
    </row>
    <row r="105" spans="1:9" x14ac:dyDescent="0.25">
      <c r="A105" s="107" t="s">
        <v>81</v>
      </c>
      <c r="B105" s="117" t="s">
        <v>65</v>
      </c>
      <c r="C105" s="118"/>
      <c r="D105" s="118" t="s">
        <v>66</v>
      </c>
      <c r="E105" s="118" t="s">
        <v>67</v>
      </c>
      <c r="F105" s="119" t="s">
        <v>68</v>
      </c>
      <c r="G105" s="49"/>
      <c r="H105" s="145"/>
      <c r="I105" s="5"/>
    </row>
    <row r="106" spans="1:9" x14ac:dyDescent="0.25">
      <c r="A106" s="111" t="s">
        <v>118</v>
      </c>
      <c r="B106" s="86">
        <f>B18</f>
        <v>0</v>
      </c>
      <c r="C106" s="113"/>
      <c r="D106" s="87">
        <f>D18</f>
        <v>0</v>
      </c>
      <c r="E106" s="87">
        <f t="shared" ref="E106:F106" si="2">E18</f>
        <v>0</v>
      </c>
      <c r="F106" s="88">
        <f t="shared" si="2"/>
        <v>0</v>
      </c>
      <c r="G106" s="98"/>
      <c r="H106" s="147"/>
    </row>
    <row r="107" spans="1:9" ht="15.75" thickBot="1" x14ac:dyDescent="0.3">
      <c r="A107" s="109" t="s">
        <v>142</v>
      </c>
      <c r="B107" s="93">
        <v>20.9</v>
      </c>
      <c r="C107" s="114"/>
      <c r="D107" s="94">
        <v>15</v>
      </c>
      <c r="E107" s="94">
        <v>0.96</v>
      </c>
      <c r="F107" s="95">
        <v>0.96</v>
      </c>
      <c r="G107" s="49"/>
      <c r="H107" s="145"/>
      <c r="I107" s="5"/>
    </row>
    <row r="108" spans="1:9" ht="30" x14ac:dyDescent="0.25">
      <c r="A108" s="112" t="s">
        <v>7</v>
      </c>
      <c r="B108" s="120" t="s">
        <v>69</v>
      </c>
      <c r="C108" s="121" t="s">
        <v>74</v>
      </c>
      <c r="D108" s="121" t="s">
        <v>75</v>
      </c>
      <c r="E108" s="121" t="s">
        <v>70</v>
      </c>
      <c r="F108" s="122" t="s">
        <v>71</v>
      </c>
      <c r="G108" s="153"/>
      <c r="H108" s="154"/>
      <c r="I108" s="26"/>
    </row>
    <row r="109" spans="1:9" x14ac:dyDescent="0.25">
      <c r="A109" s="111" t="s">
        <v>118</v>
      </c>
      <c r="B109" s="86">
        <f>B21</f>
        <v>0</v>
      </c>
      <c r="C109" s="87">
        <f t="shared" ref="C109:F109" si="3">C21</f>
        <v>0</v>
      </c>
      <c r="D109" s="87">
        <f t="shared" si="3"/>
        <v>0</v>
      </c>
      <c r="E109" s="87">
        <f t="shared" si="3"/>
        <v>0</v>
      </c>
      <c r="F109" s="88">
        <f t="shared" si="3"/>
        <v>0</v>
      </c>
      <c r="G109" s="98"/>
      <c r="H109" s="147"/>
    </row>
    <row r="110" spans="1:9" ht="15.75" thickBot="1" x14ac:dyDescent="0.3">
      <c r="A110" s="109" t="s">
        <v>142</v>
      </c>
      <c r="B110" s="93">
        <v>3.37</v>
      </c>
      <c r="C110" s="94">
        <v>4.66</v>
      </c>
      <c r="D110" s="94">
        <v>0.3</v>
      </c>
      <c r="E110" s="94">
        <v>0.5</v>
      </c>
      <c r="F110" s="95">
        <v>3.2</v>
      </c>
      <c r="G110" s="49"/>
      <c r="H110" s="145"/>
      <c r="I110" s="5"/>
    </row>
    <row r="111" spans="1:9" x14ac:dyDescent="0.25">
      <c r="A111" s="107" t="s">
        <v>8</v>
      </c>
      <c r="B111" s="9" t="s">
        <v>72</v>
      </c>
      <c r="C111" s="10" t="s">
        <v>73</v>
      </c>
      <c r="D111" s="10"/>
      <c r="E111" s="10" t="s">
        <v>131</v>
      </c>
      <c r="F111" s="11" t="s">
        <v>78</v>
      </c>
      <c r="G111" s="49"/>
      <c r="H111" s="145"/>
      <c r="I111" s="5"/>
    </row>
    <row r="112" spans="1:9" x14ac:dyDescent="0.25">
      <c r="A112" s="110"/>
      <c r="B112" s="115" t="s">
        <v>127</v>
      </c>
      <c r="C112" s="44"/>
      <c r="D112" s="44"/>
      <c r="E112" s="44" t="s">
        <v>132</v>
      </c>
      <c r="F112" s="116"/>
      <c r="G112" s="49"/>
      <c r="H112" s="145"/>
      <c r="I112" s="5"/>
    </row>
    <row r="113" spans="1:9" x14ac:dyDescent="0.25">
      <c r="A113" s="111" t="s">
        <v>118</v>
      </c>
      <c r="B113" s="86">
        <f>B25</f>
        <v>0</v>
      </c>
      <c r="C113" s="87">
        <f t="shared" ref="C113:F113" si="4">C25</f>
        <v>0</v>
      </c>
      <c r="D113" s="123"/>
      <c r="E113" s="87">
        <f t="shared" si="4"/>
        <v>0</v>
      </c>
      <c r="F113" s="88">
        <f t="shared" si="4"/>
        <v>0</v>
      </c>
      <c r="G113" s="98"/>
      <c r="H113" s="147"/>
    </row>
    <row r="114" spans="1:9" ht="15.75" thickBot="1" x14ac:dyDescent="0.3">
      <c r="A114" s="109" t="s">
        <v>142</v>
      </c>
      <c r="B114" s="93">
        <v>7.73</v>
      </c>
      <c r="C114" s="94">
        <v>3.38</v>
      </c>
      <c r="D114" s="114"/>
      <c r="E114" s="94">
        <v>0.5</v>
      </c>
      <c r="F114" s="95">
        <v>3.2</v>
      </c>
      <c r="G114" s="49"/>
      <c r="H114" s="145"/>
      <c r="I114" s="5"/>
    </row>
    <row r="115" spans="1:9" x14ac:dyDescent="0.25">
      <c r="A115" s="107" t="s">
        <v>82</v>
      </c>
      <c r="B115" s="9" t="s">
        <v>79</v>
      </c>
      <c r="C115" s="10"/>
      <c r="D115" s="10" t="s">
        <v>14</v>
      </c>
      <c r="E115" s="11" t="s">
        <v>80</v>
      </c>
      <c r="F115" s="11"/>
      <c r="G115" s="49"/>
      <c r="H115" s="145"/>
      <c r="I115" s="5"/>
    </row>
    <row r="116" spans="1:9" x14ac:dyDescent="0.25">
      <c r="A116" s="108"/>
      <c r="B116" s="115" t="s">
        <v>15</v>
      </c>
      <c r="C116" s="44"/>
      <c r="D116" s="44"/>
      <c r="E116" s="116"/>
      <c r="F116" s="116"/>
      <c r="G116" s="49"/>
      <c r="H116" s="145"/>
      <c r="I116" s="5"/>
    </row>
    <row r="117" spans="1:9" x14ac:dyDescent="0.25">
      <c r="A117" s="111" t="s">
        <v>118</v>
      </c>
      <c r="B117" s="86">
        <f>B29</f>
        <v>0</v>
      </c>
      <c r="C117" s="113"/>
      <c r="D117" s="87">
        <f>D29</f>
        <v>0</v>
      </c>
      <c r="E117" s="88">
        <f>E29</f>
        <v>0</v>
      </c>
      <c r="F117" s="113"/>
      <c r="G117" s="98"/>
      <c r="H117" s="147"/>
    </row>
    <row r="118" spans="1:9" ht="15.75" thickBot="1" x14ac:dyDescent="0.3">
      <c r="A118" s="109" t="s">
        <v>142</v>
      </c>
      <c r="B118" s="93">
        <v>4.59</v>
      </c>
      <c r="C118" s="114"/>
      <c r="D118" s="94">
        <v>4</v>
      </c>
      <c r="E118" s="95">
        <v>1.1000000000000001</v>
      </c>
      <c r="F118" s="155"/>
      <c r="G118" s="49"/>
      <c r="H118" s="145"/>
      <c r="I118" s="5"/>
    </row>
    <row r="119" spans="1:9" x14ac:dyDescent="0.25">
      <c r="A119" s="148"/>
      <c r="B119" s="13"/>
      <c r="C119" s="13"/>
      <c r="D119" s="13"/>
      <c r="E119" s="13"/>
      <c r="F119" s="13"/>
      <c r="G119" s="49"/>
      <c r="H119" s="156" t="s">
        <v>83</v>
      </c>
      <c r="I119" s="5"/>
    </row>
    <row r="120" spans="1:9" x14ac:dyDescent="0.25">
      <c r="A120" s="157" t="s">
        <v>148</v>
      </c>
      <c r="B120" s="28">
        <f>(B98*B99+B103*B104+B106*B107+B109*B110+B113*B114+B117*B118)/100</f>
        <v>0</v>
      </c>
      <c r="C120" s="28">
        <f>(C98*C99+C103*C104+C106*C107+C109*C110+C113*C114+C117*C118)/100</f>
        <v>0</v>
      </c>
      <c r="D120" s="28">
        <f>(D98*D99+D103*D104+D106*D107+D109*D110+D113*D114+D117*D118)/100</f>
        <v>0</v>
      </c>
      <c r="E120" s="28">
        <f>(E98*E99+E103*E104+E106*E107+E109*E110+E113*E114+E117*E118)/100</f>
        <v>0</v>
      </c>
      <c r="F120" s="28">
        <f>(F98*F99+F103*F104+F106*F107+F109*F110+F113*F114+F117*F118)/100</f>
        <v>0</v>
      </c>
      <c r="G120" s="139"/>
      <c r="H120" s="158">
        <f>SUM(B120:F120)</f>
        <v>0</v>
      </c>
      <c r="I120" s="5"/>
    </row>
    <row r="121" spans="1:9" x14ac:dyDescent="0.25">
      <c r="A121" s="148"/>
      <c r="B121" s="49"/>
      <c r="C121" s="49"/>
      <c r="D121" s="49"/>
      <c r="E121" s="49"/>
      <c r="F121" s="49"/>
      <c r="G121" s="49"/>
      <c r="H121" s="145"/>
      <c r="I121" s="5"/>
    </row>
    <row r="122" spans="1:9" x14ac:dyDescent="0.25">
      <c r="A122" s="148"/>
      <c r="B122" s="49"/>
      <c r="C122" s="49"/>
      <c r="D122" s="49"/>
      <c r="E122" s="49"/>
      <c r="F122" s="49"/>
      <c r="G122" s="49"/>
      <c r="H122" s="145"/>
      <c r="I122" s="5"/>
    </row>
    <row r="123" spans="1:9" x14ac:dyDescent="0.25">
      <c r="A123" s="148"/>
      <c r="B123" s="49"/>
      <c r="C123" s="49"/>
      <c r="D123" s="49"/>
      <c r="E123" s="49"/>
      <c r="F123" s="49"/>
      <c r="G123" s="49"/>
      <c r="H123" s="145"/>
      <c r="I123" s="5"/>
    </row>
    <row r="124" spans="1:9" ht="19.5" thickBot="1" x14ac:dyDescent="0.35">
      <c r="A124" s="151" t="s">
        <v>39</v>
      </c>
      <c r="B124" s="49"/>
      <c r="C124" s="49"/>
      <c r="D124" s="49"/>
      <c r="E124" s="49"/>
      <c r="F124" s="49"/>
      <c r="G124" s="49"/>
      <c r="H124" s="145"/>
      <c r="I124" s="5"/>
    </row>
    <row r="125" spans="1:9" ht="30" x14ac:dyDescent="0.25">
      <c r="A125" s="106" t="s">
        <v>86</v>
      </c>
      <c r="B125" s="83" t="s">
        <v>90</v>
      </c>
      <c r="C125" s="84" t="s">
        <v>92</v>
      </c>
      <c r="D125" s="84" t="s">
        <v>91</v>
      </c>
      <c r="E125" s="85" t="s">
        <v>93</v>
      </c>
      <c r="F125" s="159"/>
      <c r="G125" s="153"/>
      <c r="H125" s="145"/>
      <c r="I125" s="26"/>
    </row>
    <row r="126" spans="1:9" x14ac:dyDescent="0.25">
      <c r="A126" s="103"/>
      <c r="B126" s="86">
        <f>B47</f>
        <v>0</v>
      </c>
      <c r="C126" s="87">
        <f t="shared" ref="C126:D126" si="5">C47</f>
        <v>0</v>
      </c>
      <c r="D126" s="87">
        <f t="shared" si="5"/>
        <v>0</v>
      </c>
      <c r="E126" s="88">
        <f>E47</f>
        <v>35</v>
      </c>
      <c r="F126" s="96"/>
      <c r="G126" s="98"/>
      <c r="H126" s="147"/>
    </row>
    <row r="127" spans="1:9" ht="15.75" thickBot="1" x14ac:dyDescent="0.3">
      <c r="A127" s="104" t="s">
        <v>142</v>
      </c>
      <c r="B127" s="89">
        <v>0.73</v>
      </c>
      <c r="C127" s="90">
        <v>1.4</v>
      </c>
      <c r="D127" s="90">
        <v>2.1</v>
      </c>
      <c r="E127" s="91">
        <f>E126/20</f>
        <v>1.75</v>
      </c>
      <c r="F127" s="98"/>
      <c r="G127" s="98"/>
      <c r="H127" s="147"/>
    </row>
    <row r="128" spans="1:9" x14ac:dyDescent="0.25">
      <c r="A128" s="102" t="s">
        <v>87</v>
      </c>
      <c r="B128" s="9" t="s">
        <v>94</v>
      </c>
      <c r="C128" s="10" t="s">
        <v>119</v>
      </c>
      <c r="D128" s="11" t="s">
        <v>95</v>
      </c>
      <c r="E128" s="13"/>
      <c r="F128" s="13"/>
      <c r="G128" s="49"/>
      <c r="H128" s="145"/>
      <c r="I128" s="5"/>
    </row>
    <row r="129" spans="1:13" x14ac:dyDescent="0.25">
      <c r="A129" s="103"/>
      <c r="B129" s="86">
        <f>B49</f>
        <v>0</v>
      </c>
      <c r="C129" s="87">
        <f t="shared" ref="C129:D129" si="6">C49</f>
        <v>0</v>
      </c>
      <c r="D129" s="88">
        <f t="shared" si="6"/>
        <v>0</v>
      </c>
      <c r="E129" s="123"/>
      <c r="F129" s="96"/>
      <c r="G129" s="98"/>
      <c r="H129" s="147"/>
      <c r="M129" s="82"/>
    </row>
    <row r="130" spans="1:13" ht="15.75" thickBot="1" x14ac:dyDescent="0.3">
      <c r="A130" s="104" t="s">
        <v>142</v>
      </c>
      <c r="B130" s="86">
        <v>1</v>
      </c>
      <c r="C130" s="87">
        <v>0.2</v>
      </c>
      <c r="D130" s="88">
        <v>2</v>
      </c>
      <c r="E130" s="123"/>
      <c r="F130" s="96"/>
      <c r="G130" s="98"/>
      <c r="H130" s="147"/>
    </row>
    <row r="131" spans="1:13" x14ac:dyDescent="0.25">
      <c r="A131" s="102" t="s">
        <v>88</v>
      </c>
      <c r="B131" s="9" t="s">
        <v>96</v>
      </c>
      <c r="C131" s="10" t="s">
        <v>97</v>
      </c>
      <c r="D131" s="10" t="s">
        <v>98</v>
      </c>
      <c r="E131" s="11" t="s">
        <v>99</v>
      </c>
      <c r="F131" s="13"/>
      <c r="G131" s="49"/>
      <c r="H131" s="145"/>
      <c r="I131" s="5"/>
    </row>
    <row r="132" spans="1:13" x14ac:dyDescent="0.25">
      <c r="A132" s="103"/>
      <c r="B132" s="86">
        <f>B51</f>
        <v>0</v>
      </c>
      <c r="C132" s="87">
        <f t="shared" ref="C132:E132" si="7">C51</f>
        <v>0</v>
      </c>
      <c r="D132" s="87">
        <f t="shared" si="7"/>
        <v>0</v>
      </c>
      <c r="E132" s="88">
        <f t="shared" si="7"/>
        <v>0</v>
      </c>
      <c r="F132" s="96"/>
      <c r="G132" s="98"/>
      <c r="H132" s="147"/>
    </row>
    <row r="133" spans="1:13" ht="15.75" thickBot="1" x14ac:dyDescent="0.3">
      <c r="A133" s="104" t="s">
        <v>142</v>
      </c>
      <c r="B133" s="89">
        <v>0</v>
      </c>
      <c r="C133" s="90">
        <v>1.7</v>
      </c>
      <c r="D133" s="90">
        <v>1.83</v>
      </c>
      <c r="E133" s="91">
        <v>3</v>
      </c>
      <c r="F133" s="96"/>
      <c r="G133" s="98"/>
      <c r="H133" s="147"/>
    </row>
    <row r="134" spans="1:13" x14ac:dyDescent="0.25">
      <c r="A134" s="102" t="s">
        <v>89</v>
      </c>
      <c r="B134" s="9" t="s">
        <v>100</v>
      </c>
      <c r="C134" s="10" t="s">
        <v>120</v>
      </c>
      <c r="D134" s="10" t="s">
        <v>101</v>
      </c>
      <c r="E134" s="11" t="s">
        <v>102</v>
      </c>
      <c r="F134" s="13"/>
      <c r="G134" s="49"/>
      <c r="H134" s="145"/>
      <c r="I134" s="5"/>
    </row>
    <row r="135" spans="1:13" x14ac:dyDescent="0.25">
      <c r="A135" s="103"/>
      <c r="B135" s="86">
        <f>B53</f>
        <v>0</v>
      </c>
      <c r="C135" s="87">
        <f t="shared" ref="C135:E135" si="8">C53</f>
        <v>0</v>
      </c>
      <c r="D135" s="87">
        <f t="shared" si="8"/>
        <v>0</v>
      </c>
      <c r="E135" s="88">
        <f t="shared" si="8"/>
        <v>0</v>
      </c>
      <c r="F135" s="96"/>
      <c r="G135" s="98"/>
      <c r="H135" s="147"/>
    </row>
    <row r="136" spans="1:13" ht="15.75" thickBot="1" x14ac:dyDescent="0.3">
      <c r="A136" s="104" t="s">
        <v>142</v>
      </c>
      <c r="B136" s="93">
        <v>0</v>
      </c>
      <c r="C136" s="94">
        <v>0.1</v>
      </c>
      <c r="D136" s="94">
        <v>1</v>
      </c>
      <c r="E136" s="95">
        <v>3</v>
      </c>
      <c r="F136" s="13"/>
      <c r="G136" s="49"/>
      <c r="H136" s="145"/>
      <c r="I136" s="5"/>
    </row>
    <row r="137" spans="1:13" x14ac:dyDescent="0.25">
      <c r="A137" s="160" t="s">
        <v>147</v>
      </c>
      <c r="B137" s="92">
        <f>(B126*B127+B129*B130+B132*B133+B135*B136)</f>
        <v>0</v>
      </c>
      <c r="C137" s="92">
        <f t="shared" ref="C137:D137" si="9">(C126*C127+C129*C130+C132*C133+C135*C136)</f>
        <v>0</v>
      </c>
      <c r="D137" s="92">
        <f t="shared" si="9"/>
        <v>0</v>
      </c>
      <c r="E137" s="92">
        <f>(E127+E129*E130+E132*E133+E135*E136)</f>
        <v>1.75</v>
      </c>
      <c r="F137" s="40"/>
      <c r="G137" s="140"/>
      <c r="H137" s="158">
        <f>SUM(B137:E137)</f>
        <v>1.75</v>
      </c>
      <c r="I137" s="5"/>
    </row>
    <row r="138" spans="1:13" x14ac:dyDescent="0.25">
      <c r="A138" s="148"/>
      <c r="B138" s="13"/>
      <c r="C138" s="13"/>
      <c r="D138" s="13"/>
      <c r="E138" s="13"/>
      <c r="F138" s="13"/>
      <c r="G138" s="49"/>
      <c r="H138" s="145"/>
      <c r="I138" s="5"/>
    </row>
    <row r="139" spans="1:13" x14ac:dyDescent="0.25">
      <c r="A139" s="148"/>
      <c r="B139" s="13"/>
      <c r="C139" s="13"/>
      <c r="D139" s="13"/>
      <c r="E139" s="13"/>
      <c r="F139" s="13"/>
      <c r="G139" s="49"/>
      <c r="H139" s="145"/>
      <c r="I139" s="5"/>
    </row>
    <row r="140" spans="1:13" x14ac:dyDescent="0.25">
      <c r="A140" s="148"/>
      <c r="B140" s="13"/>
      <c r="C140" s="13"/>
      <c r="D140" s="13"/>
      <c r="E140" s="13"/>
      <c r="F140" s="13"/>
      <c r="G140" s="49"/>
      <c r="H140" s="145"/>
      <c r="I140" s="5"/>
    </row>
    <row r="141" spans="1:13" x14ac:dyDescent="0.25">
      <c r="A141" s="148"/>
      <c r="B141" s="13"/>
      <c r="C141" s="13"/>
      <c r="D141" s="13"/>
      <c r="E141" s="13"/>
      <c r="F141" s="13"/>
      <c r="G141" s="49"/>
      <c r="H141" s="145"/>
      <c r="I141" s="5"/>
    </row>
    <row r="142" spans="1:13" x14ac:dyDescent="0.25">
      <c r="A142" s="148"/>
      <c r="B142" s="13"/>
      <c r="C142" s="13"/>
      <c r="D142" s="13"/>
      <c r="E142" s="13"/>
      <c r="F142" s="13"/>
      <c r="G142" s="49"/>
      <c r="H142" s="145"/>
      <c r="I142" s="5"/>
    </row>
    <row r="143" spans="1:13" ht="18.75" x14ac:dyDescent="0.3">
      <c r="A143" s="151" t="s">
        <v>104</v>
      </c>
      <c r="B143" s="13"/>
      <c r="C143" s="13"/>
      <c r="D143" s="13"/>
      <c r="E143" s="13"/>
      <c r="F143" s="13"/>
      <c r="G143" s="49"/>
      <c r="H143" s="145"/>
      <c r="I143" s="5"/>
    </row>
    <row r="144" spans="1:13" ht="15.75" thickBot="1" x14ac:dyDescent="0.3">
      <c r="A144" s="148"/>
      <c r="B144" s="13"/>
      <c r="C144" s="13"/>
      <c r="D144" s="13"/>
      <c r="E144" s="13"/>
      <c r="F144" s="13"/>
      <c r="G144" s="49"/>
      <c r="H144" s="145"/>
      <c r="I144" s="5"/>
    </row>
    <row r="145" spans="1:9" x14ac:dyDescent="0.25">
      <c r="A145" s="102" t="s">
        <v>105</v>
      </c>
      <c r="B145" s="9" t="s">
        <v>106</v>
      </c>
      <c r="C145" s="10"/>
      <c r="D145" s="11" t="s">
        <v>107</v>
      </c>
      <c r="E145" s="13"/>
      <c r="F145" s="13"/>
      <c r="G145" s="49"/>
      <c r="H145" s="145"/>
      <c r="I145" s="5"/>
    </row>
    <row r="146" spans="1:9" x14ac:dyDescent="0.25">
      <c r="A146" s="103"/>
      <c r="B146" s="86">
        <f>B66</f>
        <v>0</v>
      </c>
      <c r="C146" s="96"/>
      <c r="D146" s="88">
        <f>D66</f>
        <v>0</v>
      </c>
      <c r="E146" s="96"/>
      <c r="F146" s="96"/>
      <c r="G146" s="98"/>
      <c r="H146" s="147"/>
    </row>
    <row r="147" spans="1:9" ht="15.75" thickBot="1" x14ac:dyDescent="0.3">
      <c r="A147" s="104" t="s">
        <v>142</v>
      </c>
      <c r="B147" s="86">
        <v>0</v>
      </c>
      <c r="C147" s="98"/>
      <c r="D147" s="88">
        <v>1</v>
      </c>
      <c r="E147" s="98"/>
      <c r="F147" s="98"/>
      <c r="G147" s="98"/>
      <c r="H147" s="147"/>
    </row>
    <row r="148" spans="1:9" x14ac:dyDescent="0.25">
      <c r="A148" s="102" t="s">
        <v>108</v>
      </c>
      <c r="B148" s="9">
        <v>30</v>
      </c>
      <c r="C148" s="10">
        <v>40</v>
      </c>
      <c r="D148" s="10">
        <v>60</v>
      </c>
      <c r="E148" s="11">
        <v>90</v>
      </c>
      <c r="F148" s="13"/>
      <c r="G148" s="49"/>
      <c r="H148" s="145"/>
      <c r="I148" s="5"/>
    </row>
    <row r="149" spans="1:9" x14ac:dyDescent="0.25">
      <c r="A149" s="103"/>
      <c r="B149" s="86">
        <f>B68</f>
        <v>0</v>
      </c>
      <c r="C149" s="87">
        <f t="shared" ref="C149:E149" si="10">C68</f>
        <v>0</v>
      </c>
      <c r="D149" s="87">
        <f t="shared" si="10"/>
        <v>0</v>
      </c>
      <c r="E149" s="88">
        <f t="shared" si="10"/>
        <v>0</v>
      </c>
      <c r="F149" s="96"/>
      <c r="G149" s="98"/>
      <c r="H149" s="147"/>
    </row>
    <row r="150" spans="1:9" ht="15.75" thickBot="1" x14ac:dyDescent="0.3">
      <c r="A150" s="104" t="s">
        <v>142</v>
      </c>
      <c r="B150" s="89">
        <v>0.5</v>
      </c>
      <c r="C150" s="90">
        <v>1</v>
      </c>
      <c r="D150" s="90">
        <v>1.5</v>
      </c>
      <c r="E150" s="91">
        <v>2</v>
      </c>
      <c r="F150" s="98"/>
      <c r="G150" s="98"/>
      <c r="H150" s="147"/>
    </row>
    <row r="151" spans="1:9" x14ac:dyDescent="0.25">
      <c r="A151" s="105" t="s">
        <v>109</v>
      </c>
      <c r="B151" s="99" t="s">
        <v>19</v>
      </c>
      <c r="C151" s="100" t="s">
        <v>21</v>
      </c>
      <c r="D151" s="100" t="s">
        <v>22</v>
      </c>
      <c r="E151" s="101" t="s">
        <v>23</v>
      </c>
      <c r="F151" s="155"/>
      <c r="G151" s="161"/>
      <c r="H151" s="145"/>
      <c r="I151" s="47"/>
    </row>
    <row r="152" spans="1:9" x14ac:dyDescent="0.25">
      <c r="A152" s="103"/>
      <c r="B152" s="86">
        <f>B70</f>
        <v>0</v>
      </c>
      <c r="C152" s="87">
        <f t="shared" ref="C152:E152" si="11">C70</f>
        <v>0</v>
      </c>
      <c r="D152" s="87">
        <f t="shared" si="11"/>
        <v>0</v>
      </c>
      <c r="E152" s="88">
        <f t="shared" si="11"/>
        <v>0</v>
      </c>
      <c r="F152" s="96"/>
      <c r="G152" s="98"/>
      <c r="H152" s="147"/>
    </row>
    <row r="153" spans="1:9" ht="15.75" thickBot="1" x14ac:dyDescent="0.3">
      <c r="A153" s="104" t="s">
        <v>142</v>
      </c>
      <c r="B153" s="89">
        <v>5</v>
      </c>
      <c r="C153" s="90">
        <v>7.5</v>
      </c>
      <c r="D153" s="90">
        <v>10</v>
      </c>
      <c r="E153" s="91">
        <v>12.5</v>
      </c>
      <c r="F153" s="98"/>
      <c r="G153" s="98"/>
      <c r="H153" s="147"/>
    </row>
    <row r="154" spans="1:9" x14ac:dyDescent="0.25">
      <c r="A154" s="102" t="s">
        <v>110</v>
      </c>
      <c r="B154" s="9" t="s">
        <v>111</v>
      </c>
      <c r="C154" s="10"/>
      <c r="D154" s="10"/>
      <c r="E154" s="11" t="s">
        <v>112</v>
      </c>
      <c r="F154" s="13"/>
      <c r="G154" s="49"/>
      <c r="H154" s="145"/>
      <c r="I154" s="5"/>
    </row>
    <row r="155" spans="1:9" x14ac:dyDescent="0.25">
      <c r="A155" s="103"/>
      <c r="B155" s="86">
        <f>B72</f>
        <v>0</v>
      </c>
      <c r="C155" s="96"/>
      <c r="D155" s="96"/>
      <c r="E155" s="88">
        <f>E72</f>
        <v>0</v>
      </c>
      <c r="F155" s="96"/>
      <c r="G155" s="98"/>
      <c r="H155" s="147"/>
    </row>
    <row r="156" spans="1:9" ht="15.75" thickBot="1" x14ac:dyDescent="0.3">
      <c r="A156" s="104" t="s">
        <v>142</v>
      </c>
      <c r="B156" s="89">
        <v>-1</v>
      </c>
      <c r="C156" s="97"/>
      <c r="D156" s="97"/>
      <c r="E156" s="91">
        <v>1</v>
      </c>
      <c r="F156" s="98"/>
      <c r="G156" s="98"/>
      <c r="H156" s="147"/>
    </row>
    <row r="157" spans="1:9" x14ac:dyDescent="0.25">
      <c r="A157" s="106" t="s">
        <v>113</v>
      </c>
      <c r="B157" s="83" t="s">
        <v>114</v>
      </c>
      <c r="C157" s="84" t="s">
        <v>115</v>
      </c>
      <c r="D157" s="84" t="s">
        <v>116</v>
      </c>
      <c r="E157" s="85" t="s">
        <v>117</v>
      </c>
      <c r="F157" s="13"/>
      <c r="G157" s="49"/>
      <c r="H157" s="145"/>
      <c r="I157" s="5"/>
    </row>
    <row r="158" spans="1:9" x14ac:dyDescent="0.25">
      <c r="A158" s="103"/>
      <c r="B158" s="86">
        <f>B74</f>
        <v>0</v>
      </c>
      <c r="C158" s="87">
        <f t="shared" ref="C158:E158" si="12">C74</f>
        <v>0</v>
      </c>
      <c r="D158" s="87">
        <f t="shared" si="12"/>
        <v>0</v>
      </c>
      <c r="E158" s="88">
        <f t="shared" si="12"/>
        <v>0</v>
      </c>
      <c r="F158" s="96"/>
      <c r="G158" s="98"/>
      <c r="H158" s="147"/>
    </row>
    <row r="159" spans="1:9" ht="15.75" thickBot="1" x14ac:dyDescent="0.3">
      <c r="A159" s="104" t="s">
        <v>142</v>
      </c>
      <c r="B159" s="89">
        <v>-2</v>
      </c>
      <c r="C159" s="90">
        <v>0</v>
      </c>
      <c r="D159" s="90">
        <v>1</v>
      </c>
      <c r="E159" s="91">
        <v>3</v>
      </c>
      <c r="F159" s="98"/>
      <c r="G159" s="98"/>
      <c r="H159" s="147"/>
    </row>
    <row r="160" spans="1:9" x14ac:dyDescent="0.25">
      <c r="A160" s="160" t="s">
        <v>149</v>
      </c>
      <c r="B160" s="92">
        <f>B146*B147+B149*B150+B152*B153+B155*B156+B158*B159</f>
        <v>0</v>
      </c>
      <c r="C160" s="92">
        <f>C146*C147+C149*C150+C152*C153+C155*C156+C158*C159</f>
        <v>0</v>
      </c>
      <c r="D160" s="92">
        <f>D146*D147+D149*D150+D152*D153+D155*D156+D158*D159</f>
        <v>0</v>
      </c>
      <c r="E160" s="92">
        <f>E146*E147+E149*E150+E152*E153+E155*E156+E158*E159</f>
        <v>0</v>
      </c>
      <c r="F160" s="40"/>
      <c r="G160" s="140"/>
      <c r="H160" s="158">
        <f>SUM(B160:E160)</f>
        <v>0</v>
      </c>
      <c r="I160" s="5"/>
    </row>
    <row r="161" spans="1:8" x14ac:dyDescent="0.25">
      <c r="A161" s="146"/>
      <c r="B161" s="98"/>
      <c r="C161" s="98"/>
      <c r="D161" s="98"/>
      <c r="E161" s="98"/>
      <c r="F161" s="98"/>
      <c r="G161" s="98"/>
      <c r="H161" s="147"/>
    </row>
    <row r="162" spans="1:8" s="80" customFormat="1" ht="21.75" thickBot="1" x14ac:dyDescent="0.4">
      <c r="A162" s="162" t="s">
        <v>143</v>
      </c>
      <c r="B162" s="163"/>
      <c r="C162" s="163"/>
      <c r="D162" s="163"/>
      <c r="E162" s="163"/>
      <c r="F162" s="163"/>
      <c r="G162" s="163"/>
      <c r="H162" s="164">
        <f>H160+H137+H120</f>
        <v>1.75</v>
      </c>
    </row>
  </sheetData>
  <conditionalFormatting sqref="H32">
    <cfRule type="cellIs" dxfId="49" priority="16" operator="lessThan">
      <formula>100</formula>
    </cfRule>
    <cfRule type="cellIs" dxfId="48" priority="17" operator="greaterThan">
      <formula>100</formula>
    </cfRule>
    <cfRule type="cellIs" dxfId="47" priority="18" operator="equal">
      <formula>100</formula>
    </cfRule>
  </conditionalFormatting>
  <conditionalFormatting sqref="G55">
    <cfRule type="cellIs" dxfId="46" priority="14" operator="lessThan">
      <formula>4</formula>
    </cfRule>
    <cfRule type="cellIs" dxfId="45" priority="15" operator="greaterThan">
      <formula>3</formula>
    </cfRule>
  </conditionalFormatting>
  <conditionalFormatting sqref="G76">
    <cfRule type="cellIs" dxfId="44" priority="10" operator="greaterThan">
      <formula>5</formula>
    </cfRule>
    <cfRule type="cellIs" dxfId="43" priority="11" operator="lessThan">
      <formula>5</formula>
    </cfRule>
    <cfRule type="cellIs" dxfId="42" priority="12" operator="lessThan">
      <formula>4</formula>
    </cfRule>
    <cfRule type="cellIs" dxfId="41" priority="13" operator="greaterThan">
      <formula>3</formula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DF98A8A-558D-4418-A536-3CC4A96949B4}">
          <x14:formula1>
            <xm:f>'drop downs'!$D$2:$D$103</xm:f>
          </x14:formula1>
          <xm:sqref>E47 B10:F10 B15:F15 B18 D18:F18 B21:F21 B25:C25 E25:F25 B29 D29:E29 D117:E117 B117 B98:F98 B103:F103 B106 D106:F106 B109:F109 B113:F113</xm:sqref>
        </x14:dataValidation>
        <x14:dataValidation type="list" allowBlank="1" showInputMessage="1" showErrorMessage="1" xr:uid="{75AA55D4-8F7E-4982-ADEF-20CFC73E337D}">
          <x14:formula1>
            <xm:f>'drop downs'!$F$2:$F$4</xm:f>
          </x14:formula1>
          <xm:sqref>B66 D66 B68:E68 B70:E70 B74:E74 B72 E72 B152:E152 B155 B146 D146 E155 B149:E149 B158:E158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9D485-6216-48F4-AD53-12324DDDBB66}">
  <sheetPr codeName="Blad3"/>
  <dimension ref="A1:L162"/>
  <sheetViews>
    <sheetView zoomScale="80" zoomScaleNormal="80" workbookViewId="0">
      <selection activeCell="J92" sqref="J92"/>
    </sheetView>
  </sheetViews>
  <sheetFormatPr defaultRowHeight="15" x14ac:dyDescent="0.25"/>
  <cols>
    <col min="1" max="1" width="28.5703125" style="53" customWidth="1"/>
    <col min="2" max="2" width="26.28515625" style="53" customWidth="1"/>
    <col min="3" max="3" width="27.5703125" style="53" customWidth="1"/>
    <col min="4" max="4" width="27.42578125" style="53" customWidth="1"/>
    <col min="5" max="5" width="27.28515625" style="53" customWidth="1"/>
    <col min="6" max="6" width="27.7109375" style="53" customWidth="1"/>
    <col min="7" max="16384" width="9.140625" style="53"/>
  </cols>
  <sheetData>
    <row r="1" spans="1:6" s="5" customFormat="1" ht="23.25" x14ac:dyDescent="0.35">
      <c r="A1" s="4" t="s">
        <v>0</v>
      </c>
    </row>
    <row r="2" spans="1:6" s="5" customFormat="1" x14ac:dyDescent="0.25">
      <c r="A2" s="5" t="s">
        <v>30</v>
      </c>
      <c r="B2" s="133">
        <f>Identifier!B15</f>
        <v>0</v>
      </c>
      <c r="D2" s="6" t="s">
        <v>136</v>
      </c>
    </row>
    <row r="3" spans="1:6" s="5" customFormat="1" x14ac:dyDescent="0.25">
      <c r="A3" s="5" t="s">
        <v>31</v>
      </c>
      <c r="B3" s="134">
        <f>Identifier!B16</f>
        <v>0</v>
      </c>
      <c r="D3" s="6" t="s">
        <v>137</v>
      </c>
    </row>
    <row r="4" spans="1:6" s="5" customFormat="1" x14ac:dyDescent="0.25">
      <c r="D4" s="5" t="s">
        <v>138</v>
      </c>
    </row>
    <row r="5" spans="1:6" s="5" customFormat="1" ht="18.75" x14ac:dyDescent="0.3">
      <c r="A5" s="7" t="s">
        <v>52</v>
      </c>
      <c r="B5" s="7"/>
    </row>
    <row r="6" spans="1:6" s="5" customFormat="1" ht="15.75" thickBot="1" x14ac:dyDescent="0.3"/>
    <row r="7" spans="1:6" s="5" customFormat="1" x14ac:dyDescent="0.25">
      <c r="A7" s="8" t="s">
        <v>53</v>
      </c>
      <c r="B7" s="9" t="s">
        <v>54</v>
      </c>
      <c r="C7" s="10" t="s">
        <v>55</v>
      </c>
      <c r="D7" s="10" t="s">
        <v>1</v>
      </c>
      <c r="E7" s="10" t="s">
        <v>57</v>
      </c>
      <c r="F7" s="11" t="s">
        <v>58</v>
      </c>
    </row>
    <row r="8" spans="1:6" s="5" customFormat="1" x14ac:dyDescent="0.25">
      <c r="B8" s="12"/>
      <c r="C8" s="13"/>
      <c r="D8" s="13" t="s">
        <v>141</v>
      </c>
      <c r="E8" s="13"/>
      <c r="F8" s="14"/>
    </row>
    <row r="9" spans="1:6" s="5" customFormat="1" ht="15.75" thickBot="1" x14ac:dyDescent="0.3">
      <c r="B9" s="15"/>
      <c r="C9" s="16"/>
      <c r="D9" s="16" t="s">
        <v>140</v>
      </c>
      <c r="E9" s="16"/>
      <c r="F9" s="17"/>
    </row>
    <row r="10" spans="1:6" x14ac:dyDescent="0.25">
      <c r="A10" s="53" t="s">
        <v>118</v>
      </c>
      <c r="B10" s="54"/>
      <c r="C10" s="54"/>
      <c r="D10" s="54"/>
      <c r="E10" s="54"/>
      <c r="F10" s="54">
        <v>0</v>
      </c>
    </row>
    <row r="11" spans="1:6" s="5" customFormat="1" ht="15.75" thickBot="1" x14ac:dyDescent="0.3">
      <c r="B11" s="18"/>
      <c r="C11" s="18"/>
      <c r="D11" s="18"/>
      <c r="E11" s="18"/>
      <c r="F11" s="18"/>
    </row>
    <row r="12" spans="1:6" s="5" customFormat="1" x14ac:dyDescent="0.25">
      <c r="A12" s="8" t="s">
        <v>76</v>
      </c>
      <c r="B12" s="9" t="s">
        <v>60</v>
      </c>
      <c r="C12" s="10" t="s">
        <v>2</v>
      </c>
      <c r="D12" s="10" t="s">
        <v>63</v>
      </c>
      <c r="E12" s="10" t="s">
        <v>64</v>
      </c>
      <c r="F12" s="11" t="s">
        <v>4</v>
      </c>
    </row>
    <row r="13" spans="1:6" s="5" customFormat="1" x14ac:dyDescent="0.25">
      <c r="A13" s="8" t="s">
        <v>77</v>
      </c>
      <c r="B13" s="12" t="s">
        <v>61</v>
      </c>
      <c r="C13" s="13" t="s">
        <v>62</v>
      </c>
      <c r="D13" s="13" t="s">
        <v>3</v>
      </c>
      <c r="E13" s="13" t="s">
        <v>9</v>
      </c>
      <c r="F13" s="14" t="s">
        <v>5</v>
      </c>
    </row>
    <row r="14" spans="1:6" s="5" customFormat="1" ht="15.75" thickBot="1" x14ac:dyDescent="0.3">
      <c r="B14" s="15" t="s">
        <v>59</v>
      </c>
      <c r="C14" s="16"/>
      <c r="D14" s="16"/>
      <c r="E14" s="16"/>
      <c r="F14" s="17" t="s">
        <v>6</v>
      </c>
    </row>
    <row r="15" spans="1:6" x14ac:dyDescent="0.25">
      <c r="A15" s="56" t="s">
        <v>118</v>
      </c>
      <c r="B15" s="54">
        <v>0</v>
      </c>
      <c r="C15" s="54">
        <v>0</v>
      </c>
      <c r="D15" s="54">
        <v>0</v>
      </c>
      <c r="E15" s="54">
        <v>0</v>
      </c>
      <c r="F15" s="54">
        <v>0</v>
      </c>
    </row>
    <row r="16" spans="1:6" s="5" customFormat="1" ht="15.75" thickBot="1" x14ac:dyDescent="0.3">
      <c r="B16" s="18"/>
      <c r="C16" s="18"/>
      <c r="D16" s="18"/>
      <c r="E16" s="18"/>
      <c r="F16" s="18"/>
    </row>
    <row r="17" spans="1:9" s="5" customFormat="1" ht="15.75" thickBot="1" x14ac:dyDescent="0.3">
      <c r="A17" s="8" t="s">
        <v>81</v>
      </c>
      <c r="B17" s="19" t="s">
        <v>65</v>
      </c>
      <c r="C17" s="20"/>
      <c r="D17" s="20" t="s">
        <v>66</v>
      </c>
      <c r="E17" s="20" t="s">
        <v>67</v>
      </c>
      <c r="F17" s="21" t="s">
        <v>68</v>
      </c>
    </row>
    <row r="18" spans="1:9" x14ac:dyDescent="0.25">
      <c r="A18" s="56" t="s">
        <v>118</v>
      </c>
      <c r="B18" s="54"/>
      <c r="C18" s="57"/>
      <c r="D18" s="54">
        <v>0</v>
      </c>
      <c r="E18" s="54">
        <v>0</v>
      </c>
      <c r="F18" s="54">
        <v>0</v>
      </c>
    </row>
    <row r="19" spans="1:9" s="5" customFormat="1" ht="15.75" thickBot="1" x14ac:dyDescent="0.3">
      <c r="B19" s="18"/>
      <c r="C19" s="18"/>
      <c r="D19" s="18"/>
      <c r="E19" s="18"/>
      <c r="F19" s="18"/>
    </row>
    <row r="20" spans="1:9" s="26" customFormat="1" ht="30.75" thickBot="1" x14ac:dyDescent="0.3">
      <c r="A20" s="22" t="s">
        <v>7</v>
      </c>
      <c r="B20" s="23" t="s">
        <v>69</v>
      </c>
      <c r="C20" s="24" t="s">
        <v>74</v>
      </c>
      <c r="D20" s="24" t="s">
        <v>75</v>
      </c>
      <c r="E20" s="24" t="s">
        <v>70</v>
      </c>
      <c r="F20" s="25" t="s">
        <v>71</v>
      </c>
    </row>
    <row r="21" spans="1:9" x14ac:dyDescent="0.25">
      <c r="A21" s="56" t="s">
        <v>118</v>
      </c>
      <c r="B21" s="54">
        <v>0</v>
      </c>
      <c r="C21" s="54">
        <v>0</v>
      </c>
      <c r="D21" s="54"/>
      <c r="E21" s="54">
        <v>0</v>
      </c>
      <c r="F21" s="54">
        <v>0</v>
      </c>
    </row>
    <row r="22" spans="1:9" s="5" customFormat="1" ht="15.75" thickBot="1" x14ac:dyDescent="0.3">
      <c r="B22" s="18"/>
      <c r="C22" s="18"/>
      <c r="D22" s="18"/>
      <c r="E22" s="18"/>
      <c r="F22" s="18"/>
    </row>
    <row r="23" spans="1:9" s="5" customFormat="1" x14ac:dyDescent="0.25">
      <c r="A23" s="8" t="s">
        <v>8</v>
      </c>
      <c r="B23" s="9" t="s">
        <v>72</v>
      </c>
      <c r="C23" s="10" t="s">
        <v>73</v>
      </c>
      <c r="D23" s="10"/>
      <c r="E23" s="10" t="s">
        <v>131</v>
      </c>
      <c r="F23" s="11" t="s">
        <v>78</v>
      </c>
    </row>
    <row r="24" spans="1:9" s="5" customFormat="1" ht="15.75" thickBot="1" x14ac:dyDescent="0.3">
      <c r="A24" s="8"/>
      <c r="B24" s="15" t="s">
        <v>127</v>
      </c>
      <c r="C24" s="16"/>
      <c r="D24" s="16"/>
      <c r="E24" s="16" t="s">
        <v>132</v>
      </c>
      <c r="F24" s="17"/>
    </row>
    <row r="25" spans="1:9" ht="18" customHeight="1" x14ac:dyDescent="0.25">
      <c r="A25" s="56" t="s">
        <v>118</v>
      </c>
      <c r="B25" s="54">
        <v>0</v>
      </c>
      <c r="C25" s="54">
        <v>0</v>
      </c>
      <c r="D25" s="57"/>
      <c r="E25" s="54">
        <v>0</v>
      </c>
      <c r="F25" s="54">
        <v>0</v>
      </c>
    </row>
    <row r="26" spans="1:9" s="5" customFormat="1" ht="15.75" thickBot="1" x14ac:dyDescent="0.3">
      <c r="B26" s="18"/>
      <c r="C26" s="18"/>
      <c r="D26" s="18"/>
      <c r="E26" s="18"/>
      <c r="F26" s="18"/>
    </row>
    <row r="27" spans="1:9" s="5" customFormat="1" x14ac:dyDescent="0.25">
      <c r="A27" s="8" t="s">
        <v>82</v>
      </c>
      <c r="B27" s="9" t="s">
        <v>79</v>
      </c>
      <c r="C27" s="10"/>
      <c r="D27" s="10" t="s">
        <v>14</v>
      </c>
      <c r="E27" s="10" t="s">
        <v>80</v>
      </c>
      <c r="F27" s="11"/>
    </row>
    <row r="28" spans="1:9" s="5" customFormat="1" ht="15.75" thickBot="1" x14ac:dyDescent="0.3">
      <c r="B28" s="15" t="s">
        <v>15</v>
      </c>
      <c r="C28" s="16"/>
      <c r="D28" s="16"/>
      <c r="E28" s="16"/>
      <c r="F28" s="17"/>
    </row>
    <row r="29" spans="1:9" x14ac:dyDescent="0.25">
      <c r="A29" s="56" t="s">
        <v>118</v>
      </c>
      <c r="B29" s="54">
        <v>0</v>
      </c>
      <c r="C29" s="57"/>
      <c r="D29" s="54">
        <v>0</v>
      </c>
      <c r="E29" s="54">
        <v>0</v>
      </c>
      <c r="F29" s="57"/>
    </row>
    <row r="30" spans="1:9" s="5" customFormat="1" x14ac:dyDescent="0.25">
      <c r="B30" s="18"/>
      <c r="C30" s="18"/>
      <c r="D30" s="18"/>
      <c r="E30" s="18"/>
      <c r="F30" s="18"/>
    </row>
    <row r="31" spans="1:9" s="5" customFormat="1" x14ac:dyDescent="0.25">
      <c r="B31" s="18"/>
      <c r="C31" s="18"/>
      <c r="D31" s="18"/>
      <c r="E31" s="18"/>
      <c r="F31" s="18"/>
      <c r="H31" s="5" t="s">
        <v>13</v>
      </c>
    </row>
    <row r="32" spans="1:9" s="5" customFormat="1" x14ac:dyDescent="0.25">
      <c r="A32" s="27" t="s">
        <v>83</v>
      </c>
      <c r="B32" s="28">
        <f>B25+B21+B15+B10+B29</f>
        <v>0</v>
      </c>
      <c r="C32" s="28">
        <f>C25+C21+C15+C10+C29</f>
        <v>0</v>
      </c>
      <c r="D32" s="28">
        <f>D25+D21+D15+D10+D29</f>
        <v>0</v>
      </c>
      <c r="E32" s="28">
        <f>E25+E21+E15+E10+E29</f>
        <v>0</v>
      </c>
      <c r="F32" s="29">
        <f>F25+F21+F15+F10+F29</f>
        <v>0</v>
      </c>
      <c r="H32" s="5">
        <f>SUM(B32:G32)</f>
        <v>0</v>
      </c>
      <c r="I32" s="5" t="s">
        <v>133</v>
      </c>
    </row>
    <row r="33" spans="1:12" s="5" customFormat="1" x14ac:dyDescent="0.25">
      <c r="A33" s="30" t="s">
        <v>10</v>
      </c>
      <c r="B33" s="31">
        <v>0</v>
      </c>
      <c r="C33" s="31">
        <v>10</v>
      </c>
      <c r="D33" s="31">
        <v>20</v>
      </c>
      <c r="E33" s="31">
        <v>30</v>
      </c>
      <c r="F33" s="32">
        <v>50</v>
      </c>
    </row>
    <row r="34" spans="1:12" s="5" customFormat="1" x14ac:dyDescent="0.25">
      <c r="A34" s="30" t="s">
        <v>12</v>
      </c>
      <c r="B34" s="31">
        <f>B33*B32</f>
        <v>0</v>
      </c>
      <c r="C34" s="31">
        <f>C33*C32</f>
        <v>0</v>
      </c>
      <c r="D34" s="31">
        <f>D33*D32</f>
        <v>0</v>
      </c>
      <c r="E34" s="31">
        <f>E33*E32</f>
        <v>0</v>
      </c>
      <c r="F34" s="32">
        <f>F33*F32</f>
        <v>0</v>
      </c>
    </row>
    <row r="35" spans="1:12" s="5" customFormat="1" x14ac:dyDescent="0.25">
      <c r="A35" s="30"/>
      <c r="B35" s="31"/>
      <c r="C35" s="31"/>
      <c r="D35" s="31"/>
      <c r="E35" s="31"/>
      <c r="F35" s="32"/>
    </row>
    <row r="36" spans="1:12" s="5" customFormat="1" x14ac:dyDescent="0.25">
      <c r="A36" s="33" t="s">
        <v>42</v>
      </c>
      <c r="B36" s="34">
        <f>B34+C34+D34+E34+F34</f>
        <v>0</v>
      </c>
      <c r="C36" s="31"/>
      <c r="D36" s="31"/>
      <c r="E36" s="31"/>
      <c r="F36" s="32"/>
    </row>
    <row r="37" spans="1:12" s="5" customFormat="1" x14ac:dyDescent="0.25">
      <c r="A37" s="33" t="s">
        <v>84</v>
      </c>
      <c r="B37" s="31"/>
      <c r="C37" s="31"/>
      <c r="D37" s="31"/>
      <c r="E37" s="31"/>
      <c r="F37" s="32"/>
    </row>
    <row r="38" spans="1:12" s="5" customFormat="1" x14ac:dyDescent="0.25">
      <c r="A38" s="30"/>
      <c r="B38" s="31"/>
      <c r="C38" s="31"/>
      <c r="D38" s="31"/>
      <c r="E38" s="31"/>
      <c r="F38" s="32"/>
    </row>
    <row r="39" spans="1:12" s="5" customFormat="1" x14ac:dyDescent="0.25">
      <c r="A39" s="33" t="s">
        <v>35</v>
      </c>
      <c r="B39" s="34">
        <f>E10+F10+E15+F15+F18+E21+F21+E25+F25+D21</f>
        <v>0</v>
      </c>
      <c r="C39" s="31"/>
      <c r="D39" s="31"/>
      <c r="E39" s="31"/>
      <c r="F39" s="32"/>
    </row>
    <row r="40" spans="1:12" s="5" customFormat="1" x14ac:dyDescent="0.25">
      <c r="A40" s="35" t="s">
        <v>85</v>
      </c>
      <c r="B40" s="36">
        <f>100*(F10+F15+F18+F21+F25)+33*(E10+E15+E18+E21+E25)+25*(D21)</f>
        <v>0</v>
      </c>
      <c r="C40" s="37"/>
      <c r="D40" s="37"/>
      <c r="E40" s="37"/>
      <c r="F40" s="38"/>
    </row>
    <row r="41" spans="1:12" s="5" customFormat="1" x14ac:dyDescent="0.25"/>
    <row r="42" spans="1:12" s="5" customFormat="1" x14ac:dyDescent="0.25"/>
    <row r="43" spans="1:12" s="5" customFormat="1" x14ac:dyDescent="0.25"/>
    <row r="44" spans="1:12" s="5" customFormat="1" x14ac:dyDescent="0.25"/>
    <row r="45" spans="1:12" s="5" customFormat="1" ht="18.75" x14ac:dyDescent="0.3">
      <c r="A45" s="7" t="s">
        <v>39</v>
      </c>
    </row>
    <row r="46" spans="1:12" s="5" customFormat="1" ht="30" x14ac:dyDescent="0.25">
      <c r="A46" s="26" t="s">
        <v>86</v>
      </c>
      <c r="B46" s="39" t="s">
        <v>90</v>
      </c>
      <c r="C46" s="39" t="s">
        <v>92</v>
      </c>
      <c r="D46" s="39" t="s">
        <v>91</v>
      </c>
      <c r="E46" s="39" t="s">
        <v>93</v>
      </c>
      <c r="F46" s="39"/>
      <c r="G46" s="26"/>
      <c r="I46" s="26"/>
      <c r="J46" s="26"/>
      <c r="K46" s="26"/>
      <c r="L46" s="26"/>
    </row>
    <row r="47" spans="1:12" x14ac:dyDescent="0.25">
      <c r="B47" s="54"/>
      <c r="C47" s="54"/>
      <c r="D47" s="54"/>
      <c r="E47" s="54">
        <v>30</v>
      </c>
      <c r="F47" s="55"/>
      <c r="G47" s="53" t="s">
        <v>17</v>
      </c>
    </row>
    <row r="48" spans="1:12" s="5" customFormat="1" x14ac:dyDescent="0.25">
      <c r="A48" s="5" t="s">
        <v>87</v>
      </c>
      <c r="B48" s="18" t="s">
        <v>94</v>
      </c>
      <c r="C48" s="18" t="s">
        <v>119</v>
      </c>
      <c r="D48" s="18" t="s">
        <v>95</v>
      </c>
      <c r="E48" s="18"/>
      <c r="F48" s="18"/>
    </row>
    <row r="49" spans="1:8" x14ac:dyDescent="0.25">
      <c r="B49" s="54"/>
      <c r="C49" s="54"/>
      <c r="D49" s="54"/>
      <c r="E49" s="54"/>
      <c r="F49" s="55"/>
      <c r="G49" s="53" t="s">
        <v>20</v>
      </c>
    </row>
    <row r="50" spans="1:8" s="5" customFormat="1" x14ac:dyDescent="0.25">
      <c r="A50" s="5" t="s">
        <v>88</v>
      </c>
      <c r="B50" s="18" t="s">
        <v>96</v>
      </c>
      <c r="C50" s="18" t="s">
        <v>97</v>
      </c>
      <c r="D50" s="18" t="s">
        <v>98</v>
      </c>
      <c r="E50" s="18" t="s">
        <v>99</v>
      </c>
      <c r="F50" s="18"/>
    </row>
    <row r="51" spans="1:8" x14ac:dyDescent="0.25">
      <c r="B51" s="54"/>
      <c r="C51" s="54"/>
      <c r="D51" s="54"/>
      <c r="E51" s="54"/>
      <c r="F51" s="55"/>
      <c r="G51" s="53" t="s">
        <v>20</v>
      </c>
    </row>
    <row r="52" spans="1:8" s="5" customFormat="1" x14ac:dyDescent="0.25">
      <c r="A52" s="5" t="s">
        <v>89</v>
      </c>
      <c r="B52" s="18" t="s">
        <v>100</v>
      </c>
      <c r="C52" s="18" t="s">
        <v>120</v>
      </c>
      <c r="D52" s="18" t="s">
        <v>101</v>
      </c>
      <c r="E52" s="18" t="s">
        <v>102</v>
      </c>
      <c r="F52" s="18"/>
    </row>
    <row r="53" spans="1:8" x14ac:dyDescent="0.25">
      <c r="B53" s="54"/>
      <c r="C53" s="54"/>
      <c r="D53" s="54"/>
      <c r="E53" s="54"/>
      <c r="F53" s="55"/>
      <c r="G53" s="53" t="s">
        <v>18</v>
      </c>
    </row>
    <row r="54" spans="1:8" s="5" customFormat="1" x14ac:dyDescent="0.25">
      <c r="B54" s="18"/>
      <c r="C54" s="18"/>
      <c r="D54" s="18"/>
      <c r="E54" s="18"/>
      <c r="F54" s="18"/>
      <c r="G54" s="5" t="s">
        <v>13</v>
      </c>
    </row>
    <row r="55" spans="1:8" s="5" customFormat="1" x14ac:dyDescent="0.25">
      <c r="A55" s="27" t="s">
        <v>83</v>
      </c>
      <c r="B55" s="40">
        <f>B47+B49+B51+B53</f>
        <v>0</v>
      </c>
      <c r="C55" s="40">
        <f>C47+C49+C51+C53</f>
        <v>0</v>
      </c>
      <c r="D55" s="40">
        <f>D47+D49+D51+D53</f>
        <v>0</v>
      </c>
      <c r="E55" s="41">
        <f>E53+E51</f>
        <v>0</v>
      </c>
      <c r="F55" s="18"/>
      <c r="G55" s="5">
        <f>SUM(B55:F55)</f>
        <v>0</v>
      </c>
      <c r="H55" s="5" t="s">
        <v>135</v>
      </c>
    </row>
    <row r="56" spans="1:8" s="5" customFormat="1" x14ac:dyDescent="0.25">
      <c r="A56" s="30" t="s">
        <v>10</v>
      </c>
      <c r="B56" s="13">
        <f>1000-5*E47</f>
        <v>850</v>
      </c>
      <c r="C56" s="13">
        <f>500-2.5*E47</f>
        <v>425</v>
      </c>
      <c r="D56" s="13">
        <f>200-E47</f>
        <v>170</v>
      </c>
      <c r="E56" s="42">
        <v>0</v>
      </c>
      <c r="F56" s="18"/>
      <c r="G56" s="5" t="s">
        <v>16</v>
      </c>
    </row>
    <row r="57" spans="1:8" s="5" customFormat="1" x14ac:dyDescent="0.25">
      <c r="A57" s="30" t="s">
        <v>12</v>
      </c>
      <c r="B57" s="13">
        <f>B55*B56</f>
        <v>0</v>
      </c>
      <c r="C57" s="13">
        <f>C55*C56</f>
        <v>0</v>
      </c>
      <c r="D57" s="13">
        <f>D55*D56</f>
        <v>0</v>
      </c>
      <c r="E57" s="42">
        <f>E55*E56</f>
        <v>0</v>
      </c>
      <c r="F57" s="18"/>
    </row>
    <row r="58" spans="1:8" s="5" customFormat="1" x14ac:dyDescent="0.25">
      <c r="A58" s="43"/>
      <c r="B58" s="13"/>
      <c r="C58" s="13"/>
      <c r="D58" s="13"/>
      <c r="E58" s="42"/>
      <c r="F58" s="18"/>
    </row>
    <row r="59" spans="1:8" s="5" customFormat="1" x14ac:dyDescent="0.25">
      <c r="A59" s="33" t="s">
        <v>42</v>
      </c>
      <c r="B59" s="13">
        <f>B57+C57+D57+E57</f>
        <v>0</v>
      </c>
      <c r="C59" s="13"/>
      <c r="D59" s="13"/>
      <c r="E59" s="42"/>
      <c r="F59" s="18"/>
    </row>
    <row r="60" spans="1:8" s="5" customFormat="1" x14ac:dyDescent="0.25">
      <c r="A60" s="35" t="s">
        <v>103</v>
      </c>
      <c r="B60" s="44"/>
      <c r="C60" s="44"/>
      <c r="D60" s="44"/>
      <c r="E60" s="45"/>
      <c r="F60" s="18"/>
    </row>
    <row r="61" spans="1:8" s="5" customFormat="1" x14ac:dyDescent="0.25">
      <c r="A61" s="46"/>
      <c r="B61" s="18"/>
      <c r="C61" s="18"/>
      <c r="D61" s="18"/>
      <c r="E61" s="18"/>
      <c r="F61" s="18"/>
    </row>
    <row r="62" spans="1:8" s="5" customFormat="1" x14ac:dyDescent="0.25">
      <c r="B62" s="18"/>
      <c r="C62" s="18"/>
      <c r="D62" s="18"/>
      <c r="E62" s="18"/>
      <c r="F62" s="18"/>
    </row>
    <row r="63" spans="1:8" s="5" customFormat="1" ht="18.75" x14ac:dyDescent="0.3">
      <c r="A63" s="7" t="s">
        <v>104</v>
      </c>
      <c r="B63" s="18"/>
      <c r="C63" s="18"/>
      <c r="D63" s="18"/>
      <c r="E63" s="18"/>
      <c r="F63" s="18"/>
    </row>
    <row r="64" spans="1:8" s="5" customFormat="1" x14ac:dyDescent="0.25">
      <c r="B64" s="18"/>
      <c r="C64" s="18"/>
      <c r="D64" s="18"/>
      <c r="E64" s="18"/>
      <c r="F64" s="18"/>
    </row>
    <row r="65" spans="1:12" s="5" customFormat="1" x14ac:dyDescent="0.25">
      <c r="A65" s="5" t="s">
        <v>105</v>
      </c>
      <c r="B65" s="18" t="s">
        <v>106</v>
      </c>
      <c r="C65" s="18"/>
      <c r="D65" s="18" t="s">
        <v>107</v>
      </c>
      <c r="E65" s="18"/>
      <c r="F65" s="18"/>
    </row>
    <row r="66" spans="1:12" x14ac:dyDescent="0.25">
      <c r="B66" s="54">
        <v>0</v>
      </c>
      <c r="C66" s="55"/>
      <c r="D66" s="54"/>
      <c r="E66" s="55"/>
      <c r="F66" s="55" t="s">
        <v>130</v>
      </c>
    </row>
    <row r="67" spans="1:12" s="5" customFormat="1" x14ac:dyDescent="0.25">
      <c r="A67" s="5" t="s">
        <v>108</v>
      </c>
      <c r="B67" s="18">
        <v>30</v>
      </c>
      <c r="C67" s="18">
        <v>40</v>
      </c>
      <c r="D67" s="18">
        <v>60</v>
      </c>
      <c r="E67" s="18">
        <v>90</v>
      </c>
      <c r="F67" s="18"/>
    </row>
    <row r="68" spans="1:12" x14ac:dyDescent="0.25">
      <c r="B68" s="54">
        <v>0</v>
      </c>
      <c r="C68" s="54">
        <v>0</v>
      </c>
      <c r="D68" s="54"/>
      <c r="E68" s="54">
        <v>0</v>
      </c>
      <c r="F68" s="55" t="s">
        <v>130</v>
      </c>
    </row>
    <row r="69" spans="1:12" s="5" customFormat="1" x14ac:dyDescent="0.25">
      <c r="A69" s="47" t="s">
        <v>109</v>
      </c>
      <c r="B69" s="48" t="s">
        <v>19</v>
      </c>
      <c r="C69" s="48" t="s">
        <v>21</v>
      </c>
      <c r="D69" s="48" t="s">
        <v>22</v>
      </c>
      <c r="E69" s="48" t="s">
        <v>23</v>
      </c>
      <c r="F69" s="48"/>
      <c r="G69" s="47"/>
      <c r="I69" s="47"/>
      <c r="J69" s="47"/>
      <c r="K69" s="47"/>
      <c r="L69" s="47"/>
    </row>
    <row r="70" spans="1:12" x14ac:dyDescent="0.25">
      <c r="B70" s="54">
        <v>0</v>
      </c>
      <c r="C70" s="54">
        <v>0</v>
      </c>
      <c r="D70" s="54"/>
      <c r="E70" s="54">
        <v>0</v>
      </c>
      <c r="F70" s="55" t="s">
        <v>130</v>
      </c>
    </row>
    <row r="71" spans="1:12" s="5" customFormat="1" x14ac:dyDescent="0.25">
      <c r="A71" s="5" t="s">
        <v>110</v>
      </c>
      <c r="B71" s="18" t="s">
        <v>111</v>
      </c>
      <c r="C71" s="18"/>
      <c r="D71" s="18"/>
      <c r="E71" s="18" t="s">
        <v>112</v>
      </c>
      <c r="F71" s="18"/>
    </row>
    <row r="72" spans="1:12" x14ac:dyDescent="0.25">
      <c r="B72" s="54"/>
      <c r="C72" s="55"/>
      <c r="D72" s="55"/>
      <c r="E72" s="54">
        <v>0</v>
      </c>
      <c r="F72" s="55" t="s">
        <v>130</v>
      </c>
    </row>
    <row r="73" spans="1:12" s="5" customFormat="1" x14ac:dyDescent="0.25">
      <c r="A73" s="26" t="s">
        <v>113</v>
      </c>
      <c r="B73" s="39" t="s">
        <v>114</v>
      </c>
      <c r="C73" s="39" t="s">
        <v>115</v>
      </c>
      <c r="D73" s="39" t="s">
        <v>116</v>
      </c>
      <c r="E73" s="39" t="s">
        <v>117</v>
      </c>
      <c r="F73" s="18"/>
    </row>
    <row r="74" spans="1:12" x14ac:dyDescent="0.25">
      <c r="B74" s="54"/>
      <c r="C74" s="54">
        <v>0</v>
      </c>
      <c r="D74" s="54">
        <v>0</v>
      </c>
      <c r="E74" s="54">
        <v>0</v>
      </c>
      <c r="F74" s="55" t="s">
        <v>130</v>
      </c>
    </row>
    <row r="75" spans="1:12" s="5" customFormat="1" x14ac:dyDescent="0.25">
      <c r="B75" s="18"/>
      <c r="C75" s="18"/>
      <c r="D75" s="18"/>
      <c r="E75" s="18"/>
      <c r="F75" s="18"/>
      <c r="G75" s="5" t="s">
        <v>11</v>
      </c>
    </row>
    <row r="76" spans="1:12" s="5" customFormat="1" x14ac:dyDescent="0.25">
      <c r="A76" s="27" t="s">
        <v>83</v>
      </c>
      <c r="B76" s="40">
        <f>B66+B68+B70+B72+B74</f>
        <v>0</v>
      </c>
      <c r="C76" s="40">
        <f>C66+C68+C70+C72+C74</f>
        <v>0</v>
      </c>
      <c r="D76" s="40">
        <f>D66+D68+D70+D72+D74</f>
        <v>0</v>
      </c>
      <c r="E76" s="41">
        <f>E66+E68+E70+E72+E74</f>
        <v>0</v>
      </c>
      <c r="F76" s="18"/>
      <c r="G76" s="5">
        <f>SUM(B76:F76)</f>
        <v>0</v>
      </c>
      <c r="H76" s="5" t="s">
        <v>134</v>
      </c>
    </row>
    <row r="77" spans="1:12" s="5" customFormat="1" x14ac:dyDescent="0.25">
      <c r="A77" s="30" t="s">
        <v>10</v>
      </c>
      <c r="B77" s="13">
        <v>2000</v>
      </c>
      <c r="C77" s="13">
        <v>1250</v>
      </c>
      <c r="D77" s="13">
        <v>750</v>
      </c>
      <c r="E77" s="42">
        <v>0</v>
      </c>
      <c r="F77" s="18"/>
    </row>
    <row r="78" spans="1:12" s="5" customFormat="1" x14ac:dyDescent="0.25">
      <c r="A78" s="30" t="s">
        <v>12</v>
      </c>
      <c r="B78" s="13">
        <f>B76*B77</f>
        <v>0</v>
      </c>
      <c r="C78" s="13">
        <f>C76*C77</f>
        <v>0</v>
      </c>
      <c r="D78" s="13">
        <f>D76*D77</f>
        <v>0</v>
      </c>
      <c r="E78" s="42">
        <f>E76*E77</f>
        <v>0</v>
      </c>
      <c r="F78" s="18"/>
    </row>
    <row r="79" spans="1:12" s="5" customFormat="1" x14ac:dyDescent="0.25">
      <c r="A79" s="43"/>
      <c r="B79" s="49"/>
      <c r="C79" s="13"/>
      <c r="D79" s="13"/>
      <c r="E79" s="42"/>
      <c r="F79" s="18"/>
      <c r="G79" s="18"/>
    </row>
    <row r="80" spans="1:12" s="5" customFormat="1" x14ac:dyDescent="0.25">
      <c r="A80" s="35" t="s">
        <v>42</v>
      </c>
      <c r="B80" s="50">
        <f>B78+C78+D78+E78</f>
        <v>0</v>
      </c>
      <c r="C80" s="51"/>
      <c r="D80" s="51"/>
      <c r="E80" s="52"/>
      <c r="G80" s="5">
        <v>0</v>
      </c>
    </row>
    <row r="81" spans="1:8" s="5" customFormat="1" x14ac:dyDescent="0.25"/>
    <row r="84" spans="1:8" ht="15.75" thickBot="1" x14ac:dyDescent="0.3"/>
    <row r="85" spans="1:8" ht="21" x14ac:dyDescent="0.35">
      <c r="A85" s="141" t="s">
        <v>146</v>
      </c>
      <c r="B85" s="142"/>
      <c r="C85" s="142"/>
      <c r="D85" s="142"/>
      <c r="E85" s="142"/>
      <c r="F85" s="142"/>
      <c r="G85" s="142"/>
      <c r="H85" s="143"/>
    </row>
    <row r="86" spans="1:8" ht="23.25" x14ac:dyDescent="0.35">
      <c r="A86" s="144" t="s">
        <v>144</v>
      </c>
      <c r="B86" s="49"/>
      <c r="C86" s="49"/>
      <c r="D86" s="49"/>
      <c r="E86" s="49"/>
      <c r="F86" s="49"/>
      <c r="G86" s="49"/>
      <c r="H86" s="145"/>
    </row>
    <row r="87" spans="1:8" x14ac:dyDescent="0.25">
      <c r="A87" s="146"/>
      <c r="B87" s="98"/>
      <c r="C87" s="98"/>
      <c r="D87" s="98"/>
      <c r="E87" s="98"/>
      <c r="F87" s="98"/>
      <c r="G87" s="98"/>
      <c r="H87" s="147"/>
    </row>
    <row r="88" spans="1:8" x14ac:dyDescent="0.25">
      <c r="A88" s="146"/>
      <c r="B88" s="98"/>
      <c r="C88" s="98"/>
      <c r="D88" s="98"/>
      <c r="E88" s="98"/>
      <c r="F88" s="98"/>
      <c r="G88" s="98"/>
      <c r="H88" s="147"/>
    </row>
    <row r="89" spans="1:8" x14ac:dyDescent="0.25">
      <c r="A89" s="146"/>
      <c r="B89" s="98"/>
      <c r="C89" s="98"/>
      <c r="D89" s="98"/>
      <c r="E89" s="98"/>
      <c r="F89" s="98"/>
      <c r="G89" s="98"/>
      <c r="H89" s="147"/>
    </row>
    <row r="90" spans="1:8" x14ac:dyDescent="0.25">
      <c r="A90" s="148" t="s">
        <v>30</v>
      </c>
      <c r="B90" s="149">
        <f>B2</f>
        <v>0</v>
      </c>
      <c r="C90" s="49"/>
      <c r="D90" s="150"/>
      <c r="E90" s="49"/>
      <c r="F90" s="49"/>
      <c r="G90" s="49"/>
      <c r="H90" s="145"/>
    </row>
    <row r="91" spans="1:8" x14ac:dyDescent="0.25">
      <c r="A91" s="148" t="s">
        <v>31</v>
      </c>
      <c r="B91" s="149">
        <f>B3</f>
        <v>0</v>
      </c>
      <c r="C91" s="49"/>
      <c r="D91" s="150"/>
      <c r="E91" s="49"/>
      <c r="F91" s="49"/>
      <c r="G91" s="49"/>
      <c r="H91" s="145"/>
    </row>
    <row r="92" spans="1:8" x14ac:dyDescent="0.25">
      <c r="A92" s="148"/>
      <c r="B92" s="49"/>
      <c r="C92" s="49"/>
      <c r="D92" s="49"/>
      <c r="E92" s="49"/>
      <c r="F92" s="49"/>
      <c r="G92" s="49"/>
      <c r="H92" s="145"/>
    </row>
    <row r="93" spans="1:8" ht="18.75" x14ac:dyDescent="0.3">
      <c r="A93" s="151" t="s">
        <v>52</v>
      </c>
      <c r="B93" s="152"/>
      <c r="C93" s="49"/>
      <c r="D93" s="49"/>
      <c r="E93" s="49"/>
      <c r="F93" s="49"/>
      <c r="G93" s="49"/>
      <c r="H93" s="145"/>
    </row>
    <row r="94" spans="1:8" ht="15.75" thickBot="1" x14ac:dyDescent="0.3">
      <c r="A94" s="148"/>
      <c r="B94" s="49"/>
      <c r="C94" s="49"/>
      <c r="D94" s="49"/>
      <c r="E94" s="49"/>
      <c r="F94" s="49"/>
      <c r="G94" s="49"/>
      <c r="H94" s="145"/>
    </row>
    <row r="95" spans="1:8" x14ac:dyDescent="0.25">
      <c r="A95" s="107" t="s">
        <v>53</v>
      </c>
      <c r="B95" s="9" t="s">
        <v>54</v>
      </c>
      <c r="C95" s="10" t="s">
        <v>55</v>
      </c>
      <c r="D95" s="10" t="s">
        <v>1</v>
      </c>
      <c r="E95" s="10" t="s">
        <v>57</v>
      </c>
      <c r="F95" s="11" t="s">
        <v>58</v>
      </c>
      <c r="G95" s="49"/>
      <c r="H95" s="145"/>
    </row>
    <row r="96" spans="1:8" x14ac:dyDescent="0.25">
      <c r="A96" s="108"/>
      <c r="B96" s="12"/>
      <c r="C96" s="13"/>
      <c r="D96" s="13" t="s">
        <v>141</v>
      </c>
      <c r="E96" s="13"/>
      <c r="F96" s="14"/>
      <c r="G96" s="49"/>
      <c r="H96" s="145"/>
    </row>
    <row r="97" spans="1:8" x14ac:dyDescent="0.25">
      <c r="A97" s="108"/>
      <c r="B97" s="115"/>
      <c r="C97" s="44"/>
      <c r="D97" s="44" t="s">
        <v>140</v>
      </c>
      <c r="E97" s="44"/>
      <c r="F97" s="116"/>
      <c r="G97" s="49"/>
      <c r="H97" s="145"/>
    </row>
    <row r="98" spans="1:8" x14ac:dyDescent="0.25">
      <c r="A98" s="103" t="s">
        <v>118</v>
      </c>
      <c r="B98" s="86">
        <f>B10</f>
        <v>0</v>
      </c>
      <c r="C98" s="87">
        <f t="shared" ref="C98:F98" si="0">C10</f>
        <v>0</v>
      </c>
      <c r="D98" s="87">
        <f t="shared" si="0"/>
        <v>0</v>
      </c>
      <c r="E98" s="87">
        <f t="shared" si="0"/>
        <v>0</v>
      </c>
      <c r="F98" s="88">
        <f t="shared" si="0"/>
        <v>0</v>
      </c>
      <c r="G98" s="98"/>
      <c r="H98" s="147"/>
    </row>
    <row r="99" spans="1:8" ht="15.75" thickBot="1" x14ac:dyDescent="0.3">
      <c r="A99" s="109" t="s">
        <v>142</v>
      </c>
      <c r="B99" s="93">
        <v>6.51</v>
      </c>
      <c r="C99" s="94">
        <v>5.45</v>
      </c>
      <c r="D99" s="94">
        <v>2.37</v>
      </c>
      <c r="E99" s="94">
        <v>0.5</v>
      </c>
      <c r="F99" s="95">
        <v>0.5</v>
      </c>
      <c r="G99" s="49"/>
      <c r="H99" s="145"/>
    </row>
    <row r="100" spans="1:8" x14ac:dyDescent="0.25">
      <c r="A100" s="107" t="s">
        <v>76</v>
      </c>
      <c r="B100" s="9" t="s">
        <v>60</v>
      </c>
      <c r="C100" s="10" t="s">
        <v>2</v>
      </c>
      <c r="D100" s="10" t="s">
        <v>63</v>
      </c>
      <c r="E100" s="10" t="s">
        <v>64</v>
      </c>
      <c r="F100" s="11" t="s">
        <v>4</v>
      </c>
      <c r="G100" s="49"/>
      <c r="H100" s="145"/>
    </row>
    <row r="101" spans="1:8" x14ac:dyDescent="0.25">
      <c r="A101" s="110" t="s">
        <v>77</v>
      </c>
      <c r="B101" s="12" t="s">
        <v>61</v>
      </c>
      <c r="C101" s="13" t="s">
        <v>62</v>
      </c>
      <c r="D101" s="13" t="s">
        <v>3</v>
      </c>
      <c r="E101" s="13" t="s">
        <v>9</v>
      </c>
      <c r="F101" s="14" t="s">
        <v>5</v>
      </c>
      <c r="G101" s="49"/>
      <c r="H101" s="145"/>
    </row>
    <row r="102" spans="1:8" x14ac:dyDescent="0.25">
      <c r="A102" s="108"/>
      <c r="B102" s="115" t="s">
        <v>59</v>
      </c>
      <c r="C102" s="44"/>
      <c r="D102" s="44"/>
      <c r="E102" s="44"/>
      <c r="F102" s="116" t="s">
        <v>6</v>
      </c>
      <c r="G102" s="49"/>
      <c r="H102" s="145"/>
    </row>
    <row r="103" spans="1:8" x14ac:dyDescent="0.25">
      <c r="A103" s="111" t="s">
        <v>118</v>
      </c>
      <c r="B103" s="86">
        <f>B15</f>
        <v>0</v>
      </c>
      <c r="C103" s="87">
        <f t="shared" ref="C103:F103" si="1">C15</f>
        <v>0</v>
      </c>
      <c r="D103" s="87">
        <f t="shared" si="1"/>
        <v>0</v>
      </c>
      <c r="E103" s="87">
        <f t="shared" si="1"/>
        <v>0</v>
      </c>
      <c r="F103" s="88">
        <f t="shared" si="1"/>
        <v>0</v>
      </c>
      <c r="G103" s="98"/>
      <c r="H103" s="147"/>
    </row>
    <row r="104" spans="1:8" ht="15.75" thickBot="1" x14ac:dyDescent="0.3">
      <c r="A104" s="109" t="s">
        <v>142</v>
      </c>
      <c r="B104" s="93">
        <v>6.9</v>
      </c>
      <c r="C104" s="94">
        <v>6.9</v>
      </c>
      <c r="D104" s="94">
        <v>4.0999999999999996</v>
      </c>
      <c r="E104" s="94">
        <v>3</v>
      </c>
      <c r="F104" s="95">
        <v>3</v>
      </c>
      <c r="G104" s="49"/>
      <c r="H104" s="145"/>
    </row>
    <row r="105" spans="1:8" x14ac:dyDescent="0.25">
      <c r="A105" s="107" t="s">
        <v>81</v>
      </c>
      <c r="B105" s="117" t="s">
        <v>65</v>
      </c>
      <c r="C105" s="118"/>
      <c r="D105" s="118" t="s">
        <v>66</v>
      </c>
      <c r="E105" s="118" t="s">
        <v>67</v>
      </c>
      <c r="F105" s="119" t="s">
        <v>68</v>
      </c>
      <c r="G105" s="49"/>
      <c r="H105" s="145"/>
    </row>
    <row r="106" spans="1:8" x14ac:dyDescent="0.25">
      <c r="A106" s="111" t="s">
        <v>118</v>
      </c>
      <c r="B106" s="86">
        <f>B18</f>
        <v>0</v>
      </c>
      <c r="C106" s="113"/>
      <c r="D106" s="87">
        <f>D18</f>
        <v>0</v>
      </c>
      <c r="E106" s="87">
        <f t="shared" ref="E106:F106" si="2">E18</f>
        <v>0</v>
      </c>
      <c r="F106" s="88">
        <f t="shared" si="2"/>
        <v>0</v>
      </c>
      <c r="G106" s="98"/>
      <c r="H106" s="147"/>
    </row>
    <row r="107" spans="1:8" ht="15.75" thickBot="1" x14ac:dyDescent="0.3">
      <c r="A107" s="109" t="s">
        <v>142</v>
      </c>
      <c r="B107" s="93">
        <v>20.9</v>
      </c>
      <c r="C107" s="114"/>
      <c r="D107" s="94">
        <v>15</v>
      </c>
      <c r="E107" s="94">
        <v>0.96</v>
      </c>
      <c r="F107" s="95">
        <v>0.96</v>
      </c>
      <c r="G107" s="49"/>
      <c r="H107" s="145"/>
    </row>
    <row r="108" spans="1:8" ht="30" x14ac:dyDescent="0.25">
      <c r="A108" s="112" t="s">
        <v>7</v>
      </c>
      <c r="B108" s="120" t="s">
        <v>69</v>
      </c>
      <c r="C108" s="121" t="s">
        <v>74</v>
      </c>
      <c r="D108" s="121" t="s">
        <v>75</v>
      </c>
      <c r="E108" s="121" t="s">
        <v>70</v>
      </c>
      <c r="F108" s="122" t="s">
        <v>71</v>
      </c>
      <c r="G108" s="153"/>
      <c r="H108" s="154"/>
    </row>
    <row r="109" spans="1:8" x14ac:dyDescent="0.25">
      <c r="A109" s="111" t="s">
        <v>118</v>
      </c>
      <c r="B109" s="86">
        <f>B21</f>
        <v>0</v>
      </c>
      <c r="C109" s="87">
        <f t="shared" ref="C109:F109" si="3">C21</f>
        <v>0</v>
      </c>
      <c r="D109" s="87">
        <f t="shared" si="3"/>
        <v>0</v>
      </c>
      <c r="E109" s="87">
        <f t="shared" si="3"/>
        <v>0</v>
      </c>
      <c r="F109" s="88">
        <f t="shared" si="3"/>
        <v>0</v>
      </c>
      <c r="G109" s="98"/>
      <c r="H109" s="147"/>
    </row>
    <row r="110" spans="1:8" ht="15.75" thickBot="1" x14ac:dyDescent="0.3">
      <c r="A110" s="109" t="s">
        <v>142</v>
      </c>
      <c r="B110" s="93">
        <v>3.37</v>
      </c>
      <c r="C110" s="94">
        <v>4.66</v>
      </c>
      <c r="D110" s="94">
        <v>0.3</v>
      </c>
      <c r="E110" s="94">
        <v>0.5</v>
      </c>
      <c r="F110" s="95">
        <v>3.2</v>
      </c>
      <c r="G110" s="49"/>
      <c r="H110" s="145"/>
    </row>
    <row r="111" spans="1:8" x14ac:dyDescent="0.25">
      <c r="A111" s="107" t="s">
        <v>8</v>
      </c>
      <c r="B111" s="9" t="s">
        <v>72</v>
      </c>
      <c r="C111" s="10" t="s">
        <v>73</v>
      </c>
      <c r="D111" s="10"/>
      <c r="E111" s="10" t="s">
        <v>131</v>
      </c>
      <c r="F111" s="11" t="s">
        <v>78</v>
      </c>
      <c r="G111" s="49"/>
      <c r="H111" s="145"/>
    </row>
    <row r="112" spans="1:8" x14ac:dyDescent="0.25">
      <c r="A112" s="110"/>
      <c r="B112" s="115" t="s">
        <v>127</v>
      </c>
      <c r="C112" s="44"/>
      <c r="D112" s="44"/>
      <c r="E112" s="44" t="s">
        <v>132</v>
      </c>
      <c r="F112" s="116"/>
      <c r="G112" s="49"/>
      <c r="H112" s="145"/>
    </row>
    <row r="113" spans="1:8" x14ac:dyDescent="0.25">
      <c r="A113" s="111" t="s">
        <v>118</v>
      </c>
      <c r="B113" s="86">
        <f>B25</f>
        <v>0</v>
      </c>
      <c r="C113" s="87">
        <f t="shared" ref="C113:F113" si="4">C25</f>
        <v>0</v>
      </c>
      <c r="D113" s="123"/>
      <c r="E113" s="87">
        <f t="shared" si="4"/>
        <v>0</v>
      </c>
      <c r="F113" s="88">
        <f t="shared" si="4"/>
        <v>0</v>
      </c>
      <c r="G113" s="98"/>
      <c r="H113" s="147"/>
    </row>
    <row r="114" spans="1:8" ht="15.75" thickBot="1" x14ac:dyDescent="0.3">
      <c r="A114" s="109" t="s">
        <v>142</v>
      </c>
      <c r="B114" s="93">
        <v>7.73</v>
      </c>
      <c r="C114" s="94">
        <v>3.38</v>
      </c>
      <c r="D114" s="114"/>
      <c r="E114" s="94">
        <v>0.5</v>
      </c>
      <c r="F114" s="95">
        <v>3.2</v>
      </c>
      <c r="G114" s="49"/>
      <c r="H114" s="145"/>
    </row>
    <row r="115" spans="1:8" x14ac:dyDescent="0.25">
      <c r="A115" s="107" t="s">
        <v>82</v>
      </c>
      <c r="B115" s="9" t="s">
        <v>79</v>
      </c>
      <c r="C115" s="10"/>
      <c r="D115" s="10" t="s">
        <v>14</v>
      </c>
      <c r="E115" s="11" t="s">
        <v>80</v>
      </c>
      <c r="F115" s="11"/>
      <c r="G115" s="49"/>
      <c r="H115" s="145"/>
    </row>
    <row r="116" spans="1:8" x14ac:dyDescent="0.25">
      <c r="A116" s="108"/>
      <c r="B116" s="115" t="s">
        <v>15</v>
      </c>
      <c r="C116" s="44"/>
      <c r="D116" s="44"/>
      <c r="E116" s="116"/>
      <c r="F116" s="116"/>
      <c r="G116" s="49"/>
      <c r="H116" s="145"/>
    </row>
    <row r="117" spans="1:8" x14ac:dyDescent="0.25">
      <c r="A117" s="111" t="s">
        <v>118</v>
      </c>
      <c r="B117" s="86">
        <f>B29</f>
        <v>0</v>
      </c>
      <c r="C117" s="113"/>
      <c r="D117" s="87">
        <f>D29</f>
        <v>0</v>
      </c>
      <c r="E117" s="88">
        <f>E29</f>
        <v>0</v>
      </c>
      <c r="F117" s="113"/>
      <c r="G117" s="98"/>
      <c r="H117" s="147"/>
    </row>
    <row r="118" spans="1:8" ht="15.75" thickBot="1" x14ac:dyDescent="0.3">
      <c r="A118" s="109" t="s">
        <v>142</v>
      </c>
      <c r="B118" s="93">
        <v>4.59</v>
      </c>
      <c r="C118" s="114"/>
      <c r="D118" s="94">
        <v>4</v>
      </c>
      <c r="E118" s="95">
        <v>1.1000000000000001</v>
      </c>
      <c r="F118" s="155"/>
      <c r="G118" s="49"/>
      <c r="H118" s="145"/>
    </row>
    <row r="119" spans="1:8" x14ac:dyDescent="0.25">
      <c r="A119" s="148"/>
      <c r="B119" s="13"/>
      <c r="C119" s="13"/>
      <c r="D119" s="13"/>
      <c r="E119" s="13"/>
      <c r="F119" s="13"/>
      <c r="G119" s="49"/>
      <c r="H119" s="156" t="s">
        <v>83</v>
      </c>
    </row>
    <row r="120" spans="1:8" x14ac:dyDescent="0.25">
      <c r="A120" s="157" t="s">
        <v>148</v>
      </c>
      <c r="B120" s="28">
        <f>(B98*B99+B103*B104+B106*B107+B109*B110+B113*B114+B117*B118)/100</f>
        <v>0</v>
      </c>
      <c r="C120" s="28">
        <f>(C98*C99+C103*C104+C106*C107+C109*C110+C113*C114+C117*C118)/100</f>
        <v>0</v>
      </c>
      <c r="D120" s="28">
        <f>(D98*D99+D103*D104+D106*D107+D109*D110+D113*D114+D117*D118)/100</f>
        <v>0</v>
      </c>
      <c r="E120" s="28">
        <f>(E98*E99+E103*E104+E106*E107+E109*E110+E113*E114+E117*E118)/100</f>
        <v>0</v>
      </c>
      <c r="F120" s="28">
        <f>(F98*F99+F103*F104+F106*F107+F109*F110+F113*F114+F117*F118)/100</f>
        <v>0</v>
      </c>
      <c r="G120" s="139"/>
      <c r="H120" s="158">
        <f>SUM(B120:F120)</f>
        <v>0</v>
      </c>
    </row>
    <row r="121" spans="1:8" x14ac:dyDescent="0.25">
      <c r="A121" s="148"/>
      <c r="B121" s="49"/>
      <c r="C121" s="49"/>
      <c r="D121" s="49"/>
      <c r="E121" s="49"/>
      <c r="F121" s="49"/>
      <c r="G121" s="49"/>
      <c r="H121" s="145"/>
    </row>
    <row r="122" spans="1:8" x14ac:dyDescent="0.25">
      <c r="A122" s="148"/>
      <c r="B122" s="49"/>
      <c r="C122" s="49"/>
      <c r="D122" s="49"/>
      <c r="E122" s="49"/>
      <c r="F122" s="49"/>
      <c r="G122" s="49"/>
      <c r="H122" s="145"/>
    </row>
    <row r="123" spans="1:8" x14ac:dyDescent="0.25">
      <c r="A123" s="148"/>
      <c r="B123" s="49"/>
      <c r="C123" s="49"/>
      <c r="D123" s="49"/>
      <c r="E123" s="49"/>
      <c r="F123" s="49"/>
      <c r="G123" s="49"/>
      <c r="H123" s="145"/>
    </row>
    <row r="124" spans="1:8" ht="19.5" thickBot="1" x14ac:dyDescent="0.35">
      <c r="A124" s="151" t="s">
        <v>39</v>
      </c>
      <c r="B124" s="49"/>
      <c r="C124" s="49"/>
      <c r="D124" s="49"/>
      <c r="E124" s="49"/>
      <c r="F124" s="49"/>
      <c r="G124" s="49"/>
      <c r="H124" s="145"/>
    </row>
    <row r="125" spans="1:8" ht="30" x14ac:dyDescent="0.25">
      <c r="A125" s="106" t="s">
        <v>86</v>
      </c>
      <c r="B125" s="83" t="s">
        <v>90</v>
      </c>
      <c r="C125" s="84" t="s">
        <v>92</v>
      </c>
      <c r="D125" s="84" t="s">
        <v>91</v>
      </c>
      <c r="E125" s="85" t="s">
        <v>93</v>
      </c>
      <c r="F125" s="159"/>
      <c r="G125" s="153"/>
      <c r="H125" s="145"/>
    </row>
    <row r="126" spans="1:8" x14ac:dyDescent="0.25">
      <c r="A126" s="103"/>
      <c r="B126" s="86">
        <f>B47</f>
        <v>0</v>
      </c>
      <c r="C126" s="87">
        <f t="shared" ref="C126:D126" si="5">C47</f>
        <v>0</v>
      </c>
      <c r="D126" s="87">
        <f t="shared" si="5"/>
        <v>0</v>
      </c>
      <c r="E126" s="88">
        <f>E47</f>
        <v>30</v>
      </c>
      <c r="F126" s="96"/>
      <c r="G126" s="98"/>
      <c r="H126" s="147"/>
    </row>
    <row r="127" spans="1:8" ht="15.75" thickBot="1" x14ac:dyDescent="0.3">
      <c r="A127" s="104" t="s">
        <v>142</v>
      </c>
      <c r="B127" s="89">
        <v>0.73</v>
      </c>
      <c r="C127" s="90">
        <v>1.4</v>
      </c>
      <c r="D127" s="90">
        <v>2.1</v>
      </c>
      <c r="E127" s="91">
        <f>E126/20</f>
        <v>1.5</v>
      </c>
      <c r="F127" s="98"/>
      <c r="G127" s="98"/>
      <c r="H127" s="147"/>
    </row>
    <row r="128" spans="1:8" x14ac:dyDescent="0.25">
      <c r="A128" s="102" t="s">
        <v>87</v>
      </c>
      <c r="B128" s="9" t="s">
        <v>94</v>
      </c>
      <c r="C128" s="10" t="s">
        <v>119</v>
      </c>
      <c r="D128" s="11" t="s">
        <v>95</v>
      </c>
      <c r="E128" s="13"/>
      <c r="F128" s="13"/>
      <c r="G128" s="49"/>
      <c r="H128" s="145"/>
    </row>
    <row r="129" spans="1:8" x14ac:dyDescent="0.25">
      <c r="A129" s="103"/>
      <c r="B129" s="86">
        <f>B49</f>
        <v>0</v>
      </c>
      <c r="C129" s="87">
        <f t="shared" ref="C129:D129" si="6">C49</f>
        <v>0</v>
      </c>
      <c r="D129" s="88">
        <f t="shared" si="6"/>
        <v>0</v>
      </c>
      <c r="E129" s="123"/>
      <c r="F129" s="96"/>
      <c r="G129" s="98"/>
      <c r="H129" s="147"/>
    </row>
    <row r="130" spans="1:8" ht="15.75" thickBot="1" x14ac:dyDescent="0.3">
      <c r="A130" s="104" t="s">
        <v>142</v>
      </c>
      <c r="B130" s="86">
        <v>1</v>
      </c>
      <c r="C130" s="87">
        <v>0.2</v>
      </c>
      <c r="D130" s="88">
        <v>2</v>
      </c>
      <c r="E130" s="123"/>
      <c r="F130" s="96"/>
      <c r="G130" s="98"/>
      <c r="H130" s="147"/>
    </row>
    <row r="131" spans="1:8" x14ac:dyDescent="0.25">
      <c r="A131" s="102" t="s">
        <v>88</v>
      </c>
      <c r="B131" s="9" t="s">
        <v>96</v>
      </c>
      <c r="C131" s="10" t="s">
        <v>97</v>
      </c>
      <c r="D131" s="10" t="s">
        <v>98</v>
      </c>
      <c r="E131" s="11" t="s">
        <v>99</v>
      </c>
      <c r="F131" s="13"/>
      <c r="G131" s="49"/>
      <c r="H131" s="145"/>
    </row>
    <row r="132" spans="1:8" x14ac:dyDescent="0.25">
      <c r="A132" s="103"/>
      <c r="B132" s="86">
        <f>B51</f>
        <v>0</v>
      </c>
      <c r="C132" s="87">
        <f t="shared" ref="C132:E132" si="7">C51</f>
        <v>0</v>
      </c>
      <c r="D132" s="87">
        <f t="shared" si="7"/>
        <v>0</v>
      </c>
      <c r="E132" s="88">
        <f t="shared" si="7"/>
        <v>0</v>
      </c>
      <c r="F132" s="96"/>
      <c r="G132" s="98"/>
      <c r="H132" s="147"/>
    </row>
    <row r="133" spans="1:8" ht="15.75" thickBot="1" x14ac:dyDescent="0.3">
      <c r="A133" s="104" t="s">
        <v>142</v>
      </c>
      <c r="B133" s="89">
        <v>0</v>
      </c>
      <c r="C133" s="90">
        <v>1.7</v>
      </c>
      <c r="D133" s="90">
        <v>1.83</v>
      </c>
      <c r="E133" s="91">
        <v>3</v>
      </c>
      <c r="F133" s="96"/>
      <c r="G133" s="98"/>
      <c r="H133" s="147"/>
    </row>
    <row r="134" spans="1:8" x14ac:dyDescent="0.25">
      <c r="A134" s="102" t="s">
        <v>89</v>
      </c>
      <c r="B134" s="9" t="s">
        <v>100</v>
      </c>
      <c r="C134" s="10" t="s">
        <v>120</v>
      </c>
      <c r="D134" s="10" t="s">
        <v>101</v>
      </c>
      <c r="E134" s="11" t="s">
        <v>102</v>
      </c>
      <c r="F134" s="13"/>
      <c r="G134" s="49"/>
      <c r="H134" s="145"/>
    </row>
    <row r="135" spans="1:8" x14ac:dyDescent="0.25">
      <c r="A135" s="103"/>
      <c r="B135" s="86">
        <f>B53</f>
        <v>0</v>
      </c>
      <c r="C135" s="87">
        <f t="shared" ref="C135:E135" si="8">C53</f>
        <v>0</v>
      </c>
      <c r="D135" s="87">
        <f t="shared" si="8"/>
        <v>0</v>
      </c>
      <c r="E135" s="88">
        <f t="shared" si="8"/>
        <v>0</v>
      </c>
      <c r="F135" s="96"/>
      <c r="G135" s="98"/>
      <c r="H135" s="147"/>
    </row>
    <row r="136" spans="1:8" ht="15.75" thickBot="1" x14ac:dyDescent="0.3">
      <c r="A136" s="104" t="s">
        <v>142</v>
      </c>
      <c r="B136" s="93">
        <v>0</v>
      </c>
      <c r="C136" s="94">
        <v>0.1</v>
      </c>
      <c r="D136" s="94">
        <v>1</v>
      </c>
      <c r="E136" s="95">
        <v>3</v>
      </c>
      <c r="F136" s="13"/>
      <c r="G136" s="49"/>
      <c r="H136" s="145"/>
    </row>
    <row r="137" spans="1:8" x14ac:dyDescent="0.25">
      <c r="A137" s="160" t="s">
        <v>147</v>
      </c>
      <c r="B137" s="92">
        <f>(B126*B127+B129*B130+B132*B133+B135*B136)</f>
        <v>0</v>
      </c>
      <c r="C137" s="92">
        <f t="shared" ref="C137:D137" si="9">(C126*C127+C129*C130+C132*C133+C135*C136)</f>
        <v>0</v>
      </c>
      <c r="D137" s="92">
        <f t="shared" si="9"/>
        <v>0</v>
      </c>
      <c r="E137" s="92">
        <f>(E127+E129*E130+E132*E133+E135*E136)</f>
        <v>1.5</v>
      </c>
      <c r="F137" s="40"/>
      <c r="G137" s="140"/>
      <c r="H137" s="158">
        <f>SUM(B137:E137)</f>
        <v>1.5</v>
      </c>
    </row>
    <row r="138" spans="1:8" x14ac:dyDescent="0.25">
      <c r="A138" s="148"/>
      <c r="B138" s="13"/>
      <c r="C138" s="13"/>
      <c r="D138" s="13"/>
      <c r="E138" s="13"/>
      <c r="F138" s="13"/>
      <c r="G138" s="49"/>
      <c r="H138" s="145"/>
    </row>
    <row r="139" spans="1:8" x14ac:dyDescent="0.25">
      <c r="A139" s="148"/>
      <c r="B139" s="13"/>
      <c r="C139" s="13"/>
      <c r="D139" s="13"/>
      <c r="E139" s="13"/>
      <c r="F139" s="13"/>
      <c r="G139" s="49"/>
      <c r="H139" s="145"/>
    </row>
    <row r="140" spans="1:8" x14ac:dyDescent="0.25">
      <c r="A140" s="148"/>
      <c r="B140" s="13"/>
      <c r="C140" s="13"/>
      <c r="D140" s="13"/>
      <c r="E140" s="13"/>
      <c r="F140" s="13"/>
      <c r="G140" s="49"/>
      <c r="H140" s="145"/>
    </row>
    <row r="141" spans="1:8" x14ac:dyDescent="0.25">
      <c r="A141" s="148"/>
      <c r="B141" s="13"/>
      <c r="C141" s="13"/>
      <c r="D141" s="13"/>
      <c r="E141" s="13"/>
      <c r="F141" s="13"/>
      <c r="G141" s="49"/>
      <c r="H141" s="145"/>
    </row>
    <row r="142" spans="1:8" x14ac:dyDescent="0.25">
      <c r="A142" s="148"/>
      <c r="B142" s="13"/>
      <c r="C142" s="13"/>
      <c r="D142" s="13"/>
      <c r="E142" s="13"/>
      <c r="F142" s="13"/>
      <c r="G142" s="49"/>
      <c r="H142" s="145"/>
    </row>
    <row r="143" spans="1:8" ht="18.75" x14ac:dyDescent="0.3">
      <c r="A143" s="151" t="s">
        <v>104</v>
      </c>
      <c r="B143" s="13"/>
      <c r="C143" s="13"/>
      <c r="D143" s="13"/>
      <c r="E143" s="13"/>
      <c r="F143" s="13"/>
      <c r="G143" s="49"/>
      <c r="H143" s="145"/>
    </row>
    <row r="144" spans="1:8" ht="15.75" thickBot="1" x14ac:dyDescent="0.3">
      <c r="A144" s="148"/>
      <c r="B144" s="13"/>
      <c r="C144" s="13"/>
      <c r="D144" s="13"/>
      <c r="E144" s="13"/>
      <c r="F144" s="13"/>
      <c r="G144" s="49"/>
      <c r="H144" s="145"/>
    </row>
    <row r="145" spans="1:8" x14ac:dyDescent="0.25">
      <c r="A145" s="102" t="s">
        <v>105</v>
      </c>
      <c r="B145" s="9" t="s">
        <v>106</v>
      </c>
      <c r="C145" s="10"/>
      <c r="D145" s="11" t="s">
        <v>107</v>
      </c>
      <c r="E145" s="13"/>
      <c r="F145" s="13"/>
      <c r="G145" s="49"/>
      <c r="H145" s="145"/>
    </row>
    <row r="146" spans="1:8" x14ac:dyDescent="0.25">
      <c r="A146" s="103"/>
      <c r="B146" s="86">
        <f>B66</f>
        <v>0</v>
      </c>
      <c r="C146" s="96"/>
      <c r="D146" s="88">
        <f>D66</f>
        <v>0</v>
      </c>
      <c r="E146" s="96"/>
      <c r="F146" s="96"/>
      <c r="G146" s="98"/>
      <c r="H146" s="147"/>
    </row>
    <row r="147" spans="1:8" ht="15.75" thickBot="1" x14ac:dyDescent="0.3">
      <c r="A147" s="104" t="s">
        <v>142</v>
      </c>
      <c r="B147" s="86">
        <v>0</v>
      </c>
      <c r="C147" s="98"/>
      <c r="D147" s="88">
        <v>1</v>
      </c>
      <c r="E147" s="98"/>
      <c r="F147" s="98"/>
      <c r="G147" s="98"/>
      <c r="H147" s="147"/>
    </row>
    <row r="148" spans="1:8" x14ac:dyDescent="0.25">
      <c r="A148" s="102" t="s">
        <v>108</v>
      </c>
      <c r="B148" s="9">
        <v>30</v>
      </c>
      <c r="C148" s="10">
        <v>40</v>
      </c>
      <c r="D148" s="10">
        <v>60</v>
      </c>
      <c r="E148" s="11">
        <v>90</v>
      </c>
      <c r="F148" s="13"/>
      <c r="G148" s="49"/>
      <c r="H148" s="145"/>
    </row>
    <row r="149" spans="1:8" x14ac:dyDescent="0.25">
      <c r="A149" s="103"/>
      <c r="B149" s="86">
        <f>B68</f>
        <v>0</v>
      </c>
      <c r="C149" s="87">
        <f t="shared" ref="C149:E149" si="10">C68</f>
        <v>0</v>
      </c>
      <c r="D149" s="87">
        <f t="shared" si="10"/>
        <v>0</v>
      </c>
      <c r="E149" s="88">
        <f t="shared" si="10"/>
        <v>0</v>
      </c>
      <c r="F149" s="96"/>
      <c r="G149" s="98"/>
      <c r="H149" s="147"/>
    </row>
    <row r="150" spans="1:8" ht="15.75" thickBot="1" x14ac:dyDescent="0.3">
      <c r="A150" s="104" t="s">
        <v>142</v>
      </c>
      <c r="B150" s="89">
        <v>0.5</v>
      </c>
      <c r="C150" s="90">
        <v>1</v>
      </c>
      <c r="D150" s="90">
        <v>1.5</v>
      </c>
      <c r="E150" s="91">
        <v>2</v>
      </c>
      <c r="F150" s="98"/>
      <c r="G150" s="98"/>
      <c r="H150" s="147"/>
    </row>
    <row r="151" spans="1:8" x14ac:dyDescent="0.25">
      <c r="A151" s="105" t="s">
        <v>109</v>
      </c>
      <c r="B151" s="99" t="s">
        <v>19</v>
      </c>
      <c r="C151" s="100" t="s">
        <v>21</v>
      </c>
      <c r="D151" s="100" t="s">
        <v>22</v>
      </c>
      <c r="E151" s="101" t="s">
        <v>23</v>
      </c>
      <c r="F151" s="155"/>
      <c r="G151" s="161"/>
      <c r="H151" s="145"/>
    </row>
    <row r="152" spans="1:8" x14ac:dyDescent="0.25">
      <c r="A152" s="103"/>
      <c r="B152" s="86">
        <f>B70</f>
        <v>0</v>
      </c>
      <c r="C152" s="87">
        <f t="shared" ref="C152:E152" si="11">C70</f>
        <v>0</v>
      </c>
      <c r="D152" s="87">
        <f t="shared" si="11"/>
        <v>0</v>
      </c>
      <c r="E152" s="88">
        <f t="shared" si="11"/>
        <v>0</v>
      </c>
      <c r="F152" s="96"/>
      <c r="G152" s="98"/>
      <c r="H152" s="147"/>
    </row>
    <row r="153" spans="1:8" ht="15.75" thickBot="1" x14ac:dyDescent="0.3">
      <c r="A153" s="104" t="s">
        <v>142</v>
      </c>
      <c r="B153" s="89">
        <v>5</v>
      </c>
      <c r="C153" s="90">
        <v>7.5</v>
      </c>
      <c r="D153" s="90">
        <v>10</v>
      </c>
      <c r="E153" s="91">
        <v>12.5</v>
      </c>
      <c r="F153" s="98"/>
      <c r="G153" s="98"/>
      <c r="H153" s="147"/>
    </row>
    <row r="154" spans="1:8" x14ac:dyDescent="0.25">
      <c r="A154" s="102" t="s">
        <v>110</v>
      </c>
      <c r="B154" s="9" t="s">
        <v>111</v>
      </c>
      <c r="C154" s="10"/>
      <c r="D154" s="10"/>
      <c r="E154" s="11" t="s">
        <v>112</v>
      </c>
      <c r="F154" s="13"/>
      <c r="G154" s="49"/>
      <c r="H154" s="145"/>
    </row>
    <row r="155" spans="1:8" x14ac:dyDescent="0.25">
      <c r="A155" s="103"/>
      <c r="B155" s="86">
        <f>B72</f>
        <v>0</v>
      </c>
      <c r="C155" s="96"/>
      <c r="D155" s="96"/>
      <c r="E155" s="88">
        <f>E72</f>
        <v>0</v>
      </c>
      <c r="F155" s="96"/>
      <c r="G155" s="98"/>
      <c r="H155" s="147"/>
    </row>
    <row r="156" spans="1:8" ht="15.75" thickBot="1" x14ac:dyDescent="0.3">
      <c r="A156" s="104" t="s">
        <v>142</v>
      </c>
      <c r="B156" s="89">
        <v>-1</v>
      </c>
      <c r="C156" s="97"/>
      <c r="D156" s="97"/>
      <c r="E156" s="91">
        <v>1</v>
      </c>
      <c r="F156" s="98"/>
      <c r="G156" s="98"/>
      <c r="H156" s="147"/>
    </row>
    <row r="157" spans="1:8" x14ac:dyDescent="0.25">
      <c r="A157" s="106" t="s">
        <v>113</v>
      </c>
      <c r="B157" s="83" t="s">
        <v>114</v>
      </c>
      <c r="C157" s="84" t="s">
        <v>115</v>
      </c>
      <c r="D157" s="84" t="s">
        <v>116</v>
      </c>
      <c r="E157" s="85" t="s">
        <v>117</v>
      </c>
      <c r="F157" s="13"/>
      <c r="G157" s="49"/>
      <c r="H157" s="145"/>
    </row>
    <row r="158" spans="1:8" x14ac:dyDescent="0.25">
      <c r="A158" s="103"/>
      <c r="B158" s="86">
        <f>B74</f>
        <v>0</v>
      </c>
      <c r="C158" s="87">
        <f t="shared" ref="C158:E158" si="12">C74</f>
        <v>0</v>
      </c>
      <c r="D158" s="87">
        <f t="shared" si="12"/>
        <v>0</v>
      </c>
      <c r="E158" s="88">
        <f t="shared" si="12"/>
        <v>0</v>
      </c>
      <c r="F158" s="96"/>
      <c r="G158" s="98"/>
      <c r="H158" s="147"/>
    </row>
    <row r="159" spans="1:8" ht="15.75" thickBot="1" x14ac:dyDescent="0.3">
      <c r="A159" s="104" t="s">
        <v>142</v>
      </c>
      <c r="B159" s="89">
        <v>-2</v>
      </c>
      <c r="C159" s="90">
        <v>0</v>
      </c>
      <c r="D159" s="90">
        <v>1</v>
      </c>
      <c r="E159" s="91">
        <v>3</v>
      </c>
      <c r="F159" s="98"/>
      <c r="G159" s="98"/>
      <c r="H159" s="147"/>
    </row>
    <row r="160" spans="1:8" x14ac:dyDescent="0.25">
      <c r="A160" s="160" t="s">
        <v>149</v>
      </c>
      <c r="B160" s="92">
        <f>B146*B147+B149*B150+B152*B153+B155*B156+B158*B159</f>
        <v>0</v>
      </c>
      <c r="C160" s="92">
        <f>C146*C147+C149*C150+C152*C153+C155*C156+C158*C159</f>
        <v>0</v>
      </c>
      <c r="D160" s="92">
        <f>D146*D147+D149*D150+D152*D153+D155*D156+D158*D159</f>
        <v>0</v>
      </c>
      <c r="E160" s="92">
        <f>E146*E147+E149*E150+E152*E153+E155*E156+E158*E159</f>
        <v>0</v>
      </c>
      <c r="F160" s="40"/>
      <c r="G160" s="140"/>
      <c r="H160" s="158">
        <f>SUM(B160:E160)</f>
        <v>0</v>
      </c>
    </row>
    <row r="161" spans="1:8" x14ac:dyDescent="0.25">
      <c r="A161" s="146"/>
      <c r="B161" s="98"/>
      <c r="C161" s="98"/>
      <c r="D161" s="98"/>
      <c r="E161" s="98"/>
      <c r="F161" s="98"/>
      <c r="G161" s="98"/>
      <c r="H161" s="147"/>
    </row>
    <row r="162" spans="1:8" ht="21.75" thickBot="1" x14ac:dyDescent="0.4">
      <c r="A162" s="162" t="s">
        <v>143</v>
      </c>
      <c r="B162" s="163"/>
      <c r="C162" s="163"/>
      <c r="D162" s="163"/>
      <c r="E162" s="163"/>
      <c r="F162" s="163"/>
      <c r="G162" s="163"/>
      <c r="H162" s="164">
        <f>H160+H137+H120</f>
        <v>1.5</v>
      </c>
    </row>
  </sheetData>
  <conditionalFormatting sqref="H32">
    <cfRule type="cellIs" dxfId="40" priority="7" operator="lessThan">
      <formula>100</formula>
    </cfRule>
    <cfRule type="cellIs" dxfId="39" priority="8" operator="greaterThan">
      <formula>100</formula>
    </cfRule>
    <cfRule type="cellIs" dxfId="38" priority="9" operator="equal">
      <formula>100</formula>
    </cfRule>
  </conditionalFormatting>
  <conditionalFormatting sqref="G55">
    <cfRule type="cellIs" dxfId="37" priority="5" operator="lessThan">
      <formula>4</formula>
    </cfRule>
    <cfRule type="cellIs" dxfId="36" priority="6" operator="greaterThan">
      <formula>3</formula>
    </cfRule>
  </conditionalFormatting>
  <conditionalFormatting sqref="G76">
    <cfRule type="cellIs" dxfId="35" priority="1" operator="greaterThan">
      <formula>5</formula>
    </cfRule>
    <cfRule type="cellIs" dxfId="34" priority="2" operator="lessThan">
      <formula>5</formula>
    </cfRule>
    <cfRule type="cellIs" dxfId="33" priority="3" operator="lessThan">
      <formula>4</formula>
    </cfRule>
    <cfRule type="cellIs" dxfId="32" priority="4" operator="greaterThan">
      <formula>3</formula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2F4FAA4-15C5-4D17-B15E-607962B31250}">
          <x14:formula1>
            <xm:f>'drop downs'!$F$2:$F$4</xm:f>
          </x14:formula1>
          <xm:sqref>B66 D66 B68:E68 B70:E70 B74:E74 B72 E72 B152:E152 B155 B146 D146 E155 B149:E149 B158:E158</xm:sqref>
        </x14:dataValidation>
        <x14:dataValidation type="list" allowBlank="1" showInputMessage="1" showErrorMessage="1" xr:uid="{EE3CFBA6-3DA4-4AFD-87B9-9BA75F7A4497}">
          <x14:formula1>
            <xm:f>'drop downs'!$D$2:$D$103</xm:f>
          </x14:formula1>
          <xm:sqref>E47 B10:F10 B15:F15 B18 D18:F18 B21:F21 B25:C25 E25:F25 B29 D29:E29 D117:E117 B117 B98:F98 B103:F103 B106 D106:F106 B109:F109 B113:F113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D0067-A5A9-4D06-A95B-52CFB89A8C99}">
  <sheetPr codeName="Blad4"/>
  <dimension ref="A1:L162"/>
  <sheetViews>
    <sheetView zoomScale="80" zoomScaleNormal="80" workbookViewId="0">
      <selection activeCell="B74" sqref="B74"/>
    </sheetView>
  </sheetViews>
  <sheetFormatPr defaultRowHeight="15" x14ac:dyDescent="0.25"/>
  <cols>
    <col min="1" max="1" width="28.5703125" style="53" customWidth="1"/>
    <col min="2" max="2" width="26.28515625" style="53" customWidth="1"/>
    <col min="3" max="3" width="27.5703125" style="53" customWidth="1"/>
    <col min="4" max="4" width="27.42578125" style="53" customWidth="1"/>
    <col min="5" max="5" width="27.28515625" style="53" customWidth="1"/>
    <col min="6" max="6" width="27.7109375" style="53" customWidth="1"/>
    <col min="7" max="16384" width="9.140625" style="53"/>
  </cols>
  <sheetData>
    <row r="1" spans="1:6" s="5" customFormat="1" ht="16.5" customHeight="1" x14ac:dyDescent="0.35">
      <c r="A1" s="4" t="s">
        <v>0</v>
      </c>
    </row>
    <row r="2" spans="1:6" s="5" customFormat="1" ht="16.5" customHeight="1" x14ac:dyDescent="0.25">
      <c r="A2" s="5" t="s">
        <v>30</v>
      </c>
      <c r="B2" s="133">
        <f>Identifier!B18</f>
        <v>0</v>
      </c>
      <c r="D2" s="6" t="s">
        <v>136</v>
      </c>
    </row>
    <row r="3" spans="1:6" s="5" customFormat="1" ht="16.5" customHeight="1" x14ac:dyDescent="0.25">
      <c r="A3" s="5" t="s">
        <v>31</v>
      </c>
      <c r="B3" s="134">
        <f>Identifier!B19</f>
        <v>0</v>
      </c>
      <c r="D3" s="6" t="s">
        <v>137</v>
      </c>
    </row>
    <row r="4" spans="1:6" s="5" customFormat="1" ht="16.5" customHeight="1" x14ac:dyDescent="0.25">
      <c r="D4" s="5" t="s">
        <v>138</v>
      </c>
    </row>
    <row r="5" spans="1:6" s="5" customFormat="1" ht="16.5" customHeight="1" x14ac:dyDescent="0.3">
      <c r="A5" s="7" t="s">
        <v>52</v>
      </c>
      <c r="B5" s="7"/>
    </row>
    <row r="6" spans="1:6" s="5" customFormat="1" ht="16.5" customHeight="1" thickBot="1" x14ac:dyDescent="0.3"/>
    <row r="7" spans="1:6" s="5" customFormat="1" x14ac:dyDescent="0.25">
      <c r="A7" s="8" t="s">
        <v>53</v>
      </c>
      <c r="B7" s="9" t="s">
        <v>54</v>
      </c>
      <c r="C7" s="10" t="s">
        <v>55</v>
      </c>
      <c r="D7" s="10" t="s">
        <v>1</v>
      </c>
      <c r="E7" s="10" t="s">
        <v>57</v>
      </c>
      <c r="F7" s="11" t="s">
        <v>58</v>
      </c>
    </row>
    <row r="8" spans="1:6" s="5" customFormat="1" x14ac:dyDescent="0.25">
      <c r="B8" s="12"/>
      <c r="C8" s="13"/>
      <c r="D8" s="13" t="s">
        <v>141</v>
      </c>
      <c r="E8" s="13"/>
      <c r="F8" s="14"/>
    </row>
    <row r="9" spans="1:6" s="5" customFormat="1" ht="15.75" thickBot="1" x14ac:dyDescent="0.3">
      <c r="B9" s="15"/>
      <c r="C9" s="16"/>
      <c r="D9" s="16" t="s">
        <v>140</v>
      </c>
      <c r="E9" s="16"/>
      <c r="F9" s="17"/>
    </row>
    <row r="10" spans="1:6" ht="19.5" customHeight="1" x14ac:dyDescent="0.25">
      <c r="A10" s="53" t="s">
        <v>118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</row>
    <row r="11" spans="1:6" s="5" customFormat="1" ht="15.75" thickBot="1" x14ac:dyDescent="0.3">
      <c r="B11" s="18"/>
      <c r="C11" s="18"/>
      <c r="D11" s="18"/>
      <c r="E11" s="18"/>
      <c r="F11" s="18"/>
    </row>
    <row r="12" spans="1:6" s="5" customFormat="1" x14ac:dyDescent="0.25">
      <c r="A12" s="8" t="s">
        <v>76</v>
      </c>
      <c r="B12" s="9" t="s">
        <v>60</v>
      </c>
      <c r="C12" s="10" t="s">
        <v>2</v>
      </c>
      <c r="D12" s="10" t="s">
        <v>63</v>
      </c>
      <c r="E12" s="10" t="s">
        <v>64</v>
      </c>
      <c r="F12" s="11" t="s">
        <v>4</v>
      </c>
    </row>
    <row r="13" spans="1:6" s="5" customFormat="1" x14ac:dyDescent="0.25">
      <c r="A13" s="8" t="s">
        <v>77</v>
      </c>
      <c r="B13" s="12" t="s">
        <v>61</v>
      </c>
      <c r="C13" s="13" t="s">
        <v>62</v>
      </c>
      <c r="D13" s="13" t="s">
        <v>3</v>
      </c>
      <c r="E13" s="13" t="s">
        <v>9</v>
      </c>
      <c r="F13" s="14" t="s">
        <v>5</v>
      </c>
    </row>
    <row r="14" spans="1:6" s="5" customFormat="1" ht="15.75" thickBot="1" x14ac:dyDescent="0.3">
      <c r="B14" s="15" t="s">
        <v>59</v>
      </c>
      <c r="C14" s="16"/>
      <c r="D14" s="16"/>
      <c r="E14" s="16"/>
      <c r="F14" s="17" t="s">
        <v>6</v>
      </c>
    </row>
    <row r="15" spans="1:6" x14ac:dyDescent="0.25">
      <c r="A15" s="56" t="s">
        <v>118</v>
      </c>
      <c r="B15" s="54">
        <v>0</v>
      </c>
      <c r="C15" s="54">
        <v>0</v>
      </c>
      <c r="D15" s="54">
        <v>0</v>
      </c>
      <c r="E15" s="54">
        <v>0</v>
      </c>
      <c r="F15" s="54">
        <v>0</v>
      </c>
    </row>
    <row r="16" spans="1:6" s="5" customFormat="1" ht="15.75" thickBot="1" x14ac:dyDescent="0.3">
      <c r="B16" s="18"/>
      <c r="C16" s="18"/>
      <c r="D16" s="18"/>
      <c r="E16" s="18"/>
      <c r="F16" s="18"/>
    </row>
    <row r="17" spans="1:9" s="5" customFormat="1" ht="15.75" thickBot="1" x14ac:dyDescent="0.3">
      <c r="A17" s="8" t="s">
        <v>81</v>
      </c>
      <c r="B17" s="19" t="s">
        <v>65</v>
      </c>
      <c r="C17" s="20"/>
      <c r="D17" s="20" t="s">
        <v>66</v>
      </c>
      <c r="E17" s="20" t="s">
        <v>67</v>
      </c>
      <c r="F17" s="21" t="s">
        <v>68</v>
      </c>
    </row>
    <row r="18" spans="1:9" x14ac:dyDescent="0.25">
      <c r="A18" s="56" t="s">
        <v>118</v>
      </c>
      <c r="B18" s="54">
        <v>0</v>
      </c>
      <c r="C18" s="57"/>
      <c r="D18" s="54">
        <v>0</v>
      </c>
      <c r="E18" s="54">
        <v>0</v>
      </c>
      <c r="F18" s="54">
        <v>0</v>
      </c>
    </row>
    <row r="19" spans="1:9" s="5" customFormat="1" ht="15.75" thickBot="1" x14ac:dyDescent="0.3">
      <c r="B19" s="18"/>
      <c r="C19" s="18"/>
      <c r="D19" s="18"/>
      <c r="E19" s="18"/>
      <c r="F19" s="18"/>
    </row>
    <row r="20" spans="1:9" s="26" customFormat="1" ht="30.75" thickBot="1" x14ac:dyDescent="0.3">
      <c r="A20" s="22" t="s">
        <v>7</v>
      </c>
      <c r="B20" s="23" t="s">
        <v>69</v>
      </c>
      <c r="C20" s="24" t="s">
        <v>74</v>
      </c>
      <c r="D20" s="24" t="s">
        <v>75</v>
      </c>
      <c r="E20" s="24" t="s">
        <v>70</v>
      </c>
      <c r="F20" s="25" t="s">
        <v>71</v>
      </c>
    </row>
    <row r="21" spans="1:9" x14ac:dyDescent="0.25">
      <c r="A21" s="56" t="s">
        <v>118</v>
      </c>
      <c r="B21" s="54">
        <v>0</v>
      </c>
      <c r="C21" s="54">
        <v>0</v>
      </c>
      <c r="D21" s="54">
        <v>0</v>
      </c>
      <c r="E21" s="54">
        <v>0</v>
      </c>
      <c r="F21" s="54">
        <v>0</v>
      </c>
    </row>
    <row r="22" spans="1:9" s="5" customFormat="1" ht="15.75" thickBot="1" x14ac:dyDescent="0.3">
      <c r="B22" s="18"/>
      <c r="C22" s="18"/>
      <c r="D22" s="18"/>
      <c r="E22" s="18"/>
      <c r="F22" s="18"/>
    </row>
    <row r="23" spans="1:9" s="5" customFormat="1" x14ac:dyDescent="0.25">
      <c r="A23" s="8" t="s">
        <v>8</v>
      </c>
      <c r="B23" s="9" t="s">
        <v>72</v>
      </c>
      <c r="C23" s="10" t="s">
        <v>73</v>
      </c>
      <c r="D23" s="10"/>
      <c r="E23" s="10" t="s">
        <v>131</v>
      </c>
      <c r="F23" s="11" t="s">
        <v>78</v>
      </c>
    </row>
    <row r="24" spans="1:9" s="5" customFormat="1" ht="15.75" thickBot="1" x14ac:dyDescent="0.3">
      <c r="A24" s="8"/>
      <c r="B24" s="15" t="s">
        <v>127</v>
      </c>
      <c r="C24" s="16"/>
      <c r="D24" s="16"/>
      <c r="E24" s="16" t="s">
        <v>132</v>
      </c>
      <c r="F24" s="17"/>
    </row>
    <row r="25" spans="1:9" ht="18" customHeight="1" x14ac:dyDescent="0.25">
      <c r="A25" s="56" t="s">
        <v>118</v>
      </c>
      <c r="B25" s="54">
        <v>0</v>
      </c>
      <c r="C25" s="54">
        <v>0</v>
      </c>
      <c r="D25" s="57"/>
      <c r="E25" s="54">
        <v>0</v>
      </c>
      <c r="F25" s="54">
        <v>0</v>
      </c>
    </row>
    <row r="26" spans="1:9" s="5" customFormat="1" ht="15.75" thickBot="1" x14ac:dyDescent="0.3">
      <c r="B26" s="18"/>
      <c r="C26" s="18"/>
      <c r="D26" s="18"/>
      <c r="E26" s="18"/>
      <c r="F26" s="18"/>
    </row>
    <row r="27" spans="1:9" s="5" customFormat="1" x14ac:dyDescent="0.25">
      <c r="A27" s="8" t="s">
        <v>82</v>
      </c>
      <c r="B27" s="9" t="s">
        <v>79</v>
      </c>
      <c r="C27" s="10"/>
      <c r="D27" s="10" t="s">
        <v>14</v>
      </c>
      <c r="E27" s="10" t="s">
        <v>80</v>
      </c>
      <c r="F27" s="11"/>
    </row>
    <row r="28" spans="1:9" s="5" customFormat="1" ht="15.75" thickBot="1" x14ac:dyDescent="0.3">
      <c r="B28" s="15" t="s">
        <v>15</v>
      </c>
      <c r="C28" s="16"/>
      <c r="D28" s="16"/>
      <c r="E28" s="16"/>
      <c r="F28" s="17"/>
    </row>
    <row r="29" spans="1:9" x14ac:dyDescent="0.25">
      <c r="A29" s="56" t="s">
        <v>118</v>
      </c>
      <c r="B29" s="54">
        <v>0</v>
      </c>
      <c r="C29" s="57"/>
      <c r="D29" s="54">
        <v>0</v>
      </c>
      <c r="E29" s="54">
        <v>0</v>
      </c>
      <c r="F29" s="57"/>
    </row>
    <row r="30" spans="1:9" s="5" customFormat="1" x14ac:dyDescent="0.25">
      <c r="B30" s="18"/>
      <c r="C30" s="18"/>
      <c r="D30" s="18"/>
      <c r="E30" s="18"/>
      <c r="F30" s="18"/>
    </row>
    <row r="31" spans="1:9" s="5" customFormat="1" x14ac:dyDescent="0.25">
      <c r="B31" s="18"/>
      <c r="C31" s="18"/>
      <c r="D31" s="18"/>
      <c r="E31" s="18"/>
      <c r="F31" s="18"/>
      <c r="H31" s="5" t="s">
        <v>13</v>
      </c>
    </row>
    <row r="32" spans="1:9" s="5" customFormat="1" x14ac:dyDescent="0.25">
      <c r="A32" s="27" t="s">
        <v>83</v>
      </c>
      <c r="B32" s="28">
        <f>B25+B21+B15+B10+B29</f>
        <v>0</v>
      </c>
      <c r="C32" s="28">
        <f>C25+C21+C15+C10+C29</f>
        <v>0</v>
      </c>
      <c r="D32" s="28">
        <f>D25+D21+D15+D10+D29</f>
        <v>0</v>
      </c>
      <c r="E32" s="28">
        <f>E25+E21+E15+E10+E29</f>
        <v>0</v>
      </c>
      <c r="F32" s="29">
        <f>F25+F21+F15+F10+F29</f>
        <v>0</v>
      </c>
      <c r="H32" s="5">
        <f>SUM(B32:G32)</f>
        <v>0</v>
      </c>
      <c r="I32" s="5" t="s">
        <v>133</v>
      </c>
    </row>
    <row r="33" spans="1:12" s="5" customFormat="1" x14ac:dyDescent="0.25">
      <c r="A33" s="30" t="s">
        <v>10</v>
      </c>
      <c r="B33" s="31">
        <v>0</v>
      </c>
      <c r="C33" s="31">
        <v>10</v>
      </c>
      <c r="D33" s="31">
        <v>20</v>
      </c>
      <c r="E33" s="31">
        <v>30</v>
      </c>
      <c r="F33" s="32">
        <v>50</v>
      </c>
    </row>
    <row r="34" spans="1:12" s="5" customFormat="1" x14ac:dyDescent="0.25">
      <c r="A34" s="30" t="s">
        <v>12</v>
      </c>
      <c r="B34" s="31">
        <f>B33*B32</f>
        <v>0</v>
      </c>
      <c r="C34" s="31">
        <f>C33*C32</f>
        <v>0</v>
      </c>
      <c r="D34" s="31">
        <f>D33*D32</f>
        <v>0</v>
      </c>
      <c r="E34" s="31">
        <f>E33*E32</f>
        <v>0</v>
      </c>
      <c r="F34" s="32">
        <f>F33*F32</f>
        <v>0</v>
      </c>
    </row>
    <row r="35" spans="1:12" s="5" customFormat="1" x14ac:dyDescent="0.25">
      <c r="A35" s="30"/>
      <c r="B35" s="31"/>
      <c r="C35" s="31"/>
      <c r="D35" s="31"/>
      <c r="E35" s="31"/>
      <c r="F35" s="32"/>
    </row>
    <row r="36" spans="1:12" s="5" customFormat="1" x14ac:dyDescent="0.25">
      <c r="A36" s="33" t="s">
        <v>42</v>
      </c>
      <c r="B36" s="34">
        <f>B34+C34+D34+E34+F34</f>
        <v>0</v>
      </c>
      <c r="C36" s="31"/>
      <c r="D36" s="31"/>
      <c r="E36" s="31"/>
      <c r="F36" s="32"/>
    </row>
    <row r="37" spans="1:12" s="5" customFormat="1" x14ac:dyDescent="0.25">
      <c r="A37" s="33" t="s">
        <v>84</v>
      </c>
      <c r="B37" s="31"/>
      <c r="C37" s="31"/>
      <c r="D37" s="31"/>
      <c r="E37" s="31"/>
      <c r="F37" s="32"/>
    </row>
    <row r="38" spans="1:12" s="5" customFormat="1" x14ac:dyDescent="0.25">
      <c r="A38" s="30"/>
      <c r="B38" s="31"/>
      <c r="C38" s="31"/>
      <c r="D38" s="31"/>
      <c r="E38" s="31"/>
      <c r="F38" s="32"/>
    </row>
    <row r="39" spans="1:12" s="5" customFormat="1" x14ac:dyDescent="0.25">
      <c r="A39" s="33" t="s">
        <v>35</v>
      </c>
      <c r="B39" s="34">
        <f>E10+F10+E15+F15+F18+E21+F21+E25+F25+D21</f>
        <v>0</v>
      </c>
      <c r="C39" s="31"/>
      <c r="D39" s="31"/>
      <c r="E39" s="31"/>
      <c r="F39" s="32"/>
    </row>
    <row r="40" spans="1:12" s="5" customFormat="1" x14ac:dyDescent="0.25">
      <c r="A40" s="35" t="s">
        <v>85</v>
      </c>
      <c r="B40" s="36">
        <f>100*(F10+F15+F18+F21+F25)+33*(E10+E15+E18+E21+E25)+25*(D21)</f>
        <v>0</v>
      </c>
      <c r="C40" s="37"/>
      <c r="D40" s="37"/>
      <c r="E40" s="37"/>
      <c r="F40" s="38"/>
    </row>
    <row r="41" spans="1:12" s="5" customFormat="1" x14ac:dyDescent="0.25"/>
    <row r="42" spans="1:12" s="5" customFormat="1" x14ac:dyDescent="0.25"/>
    <row r="43" spans="1:12" s="5" customFormat="1" x14ac:dyDescent="0.25"/>
    <row r="44" spans="1:12" s="5" customFormat="1" x14ac:dyDescent="0.25"/>
    <row r="45" spans="1:12" s="5" customFormat="1" ht="18.75" x14ac:dyDescent="0.3">
      <c r="A45" s="7" t="s">
        <v>39</v>
      </c>
    </row>
    <row r="46" spans="1:12" s="5" customFormat="1" ht="30" x14ac:dyDescent="0.25">
      <c r="A46" s="26" t="s">
        <v>86</v>
      </c>
      <c r="B46" s="39" t="s">
        <v>90</v>
      </c>
      <c r="C46" s="39" t="s">
        <v>92</v>
      </c>
      <c r="D46" s="39" t="s">
        <v>91</v>
      </c>
      <c r="E46" s="39" t="s">
        <v>93</v>
      </c>
      <c r="F46" s="39"/>
      <c r="G46" s="26"/>
      <c r="I46" s="26"/>
      <c r="J46" s="26"/>
      <c r="K46" s="26"/>
      <c r="L46" s="26"/>
    </row>
    <row r="47" spans="1:12" x14ac:dyDescent="0.25">
      <c r="B47" s="54">
        <v>0</v>
      </c>
      <c r="C47" s="54">
        <v>0</v>
      </c>
      <c r="D47" s="54">
        <v>0</v>
      </c>
      <c r="E47" s="54">
        <v>30</v>
      </c>
      <c r="F47" s="55"/>
      <c r="G47" s="53" t="s">
        <v>17</v>
      </c>
    </row>
    <row r="48" spans="1:12" s="5" customFormat="1" x14ac:dyDescent="0.25">
      <c r="A48" s="5" t="s">
        <v>87</v>
      </c>
      <c r="B48" s="18" t="s">
        <v>94</v>
      </c>
      <c r="C48" s="18" t="s">
        <v>119</v>
      </c>
      <c r="D48" s="18" t="s">
        <v>95</v>
      </c>
      <c r="E48" s="18"/>
      <c r="F48" s="18"/>
    </row>
    <row r="49" spans="1:8" x14ac:dyDescent="0.25">
      <c r="B49" s="54">
        <v>0</v>
      </c>
      <c r="C49" s="54">
        <v>0</v>
      </c>
      <c r="D49" s="54">
        <v>0</v>
      </c>
      <c r="E49" s="81"/>
      <c r="F49" s="55"/>
      <c r="G49" s="53" t="s">
        <v>20</v>
      </c>
    </row>
    <row r="50" spans="1:8" s="5" customFormat="1" x14ac:dyDescent="0.25">
      <c r="A50" s="5" t="s">
        <v>88</v>
      </c>
      <c r="B50" s="18" t="s">
        <v>96</v>
      </c>
      <c r="C50" s="18" t="s">
        <v>97</v>
      </c>
      <c r="D50" s="18" t="s">
        <v>98</v>
      </c>
      <c r="E50" s="18" t="s">
        <v>99</v>
      </c>
      <c r="F50" s="18"/>
    </row>
    <row r="51" spans="1:8" x14ac:dyDescent="0.25">
      <c r="B51" s="54">
        <v>0</v>
      </c>
      <c r="C51" s="54">
        <v>0</v>
      </c>
      <c r="D51" s="54">
        <v>0</v>
      </c>
      <c r="E51" s="54">
        <v>0</v>
      </c>
      <c r="F51" s="55"/>
      <c r="G51" s="53" t="s">
        <v>20</v>
      </c>
    </row>
    <row r="52" spans="1:8" s="5" customFormat="1" x14ac:dyDescent="0.25">
      <c r="A52" s="5" t="s">
        <v>89</v>
      </c>
      <c r="B52" s="18" t="s">
        <v>100</v>
      </c>
      <c r="C52" s="18" t="s">
        <v>120</v>
      </c>
      <c r="D52" s="18" t="s">
        <v>101</v>
      </c>
      <c r="E52" s="18" t="s">
        <v>102</v>
      </c>
      <c r="F52" s="18"/>
    </row>
    <row r="53" spans="1:8" x14ac:dyDescent="0.25">
      <c r="B53" s="54">
        <v>0</v>
      </c>
      <c r="C53" s="54">
        <v>0</v>
      </c>
      <c r="D53" s="54">
        <v>0</v>
      </c>
      <c r="E53" s="54">
        <v>0</v>
      </c>
      <c r="F53" s="55"/>
      <c r="G53" s="53" t="s">
        <v>18</v>
      </c>
    </row>
    <row r="54" spans="1:8" s="5" customFormat="1" x14ac:dyDescent="0.25">
      <c r="B54" s="18"/>
      <c r="C54" s="18"/>
      <c r="D54" s="18"/>
      <c r="E54" s="18"/>
      <c r="F54" s="18"/>
      <c r="G54" s="5" t="s">
        <v>13</v>
      </c>
    </row>
    <row r="55" spans="1:8" s="5" customFormat="1" x14ac:dyDescent="0.25">
      <c r="A55" s="27" t="s">
        <v>83</v>
      </c>
      <c r="B55" s="40">
        <f>B47+B49+B51+B53</f>
        <v>0</v>
      </c>
      <c r="C55" s="40">
        <f>C47+C49+C51+C53</f>
        <v>0</v>
      </c>
      <c r="D55" s="40">
        <f>D47+D49+D51+D53</f>
        <v>0</v>
      </c>
      <c r="E55" s="41">
        <f>E53+E51</f>
        <v>0</v>
      </c>
      <c r="F55" s="18"/>
      <c r="G55" s="5">
        <f>SUM(B55:F55)</f>
        <v>0</v>
      </c>
      <c r="H55" s="5" t="s">
        <v>135</v>
      </c>
    </row>
    <row r="56" spans="1:8" s="5" customFormat="1" x14ac:dyDescent="0.25">
      <c r="A56" s="30" t="s">
        <v>10</v>
      </c>
      <c r="B56" s="13">
        <f>1000-5*E47</f>
        <v>850</v>
      </c>
      <c r="C56" s="13">
        <f>500-2.5*E47</f>
        <v>425</v>
      </c>
      <c r="D56" s="13">
        <f>200-E47</f>
        <v>170</v>
      </c>
      <c r="E56" s="42">
        <v>0</v>
      </c>
      <c r="F56" s="18"/>
      <c r="G56" s="5" t="s">
        <v>16</v>
      </c>
    </row>
    <row r="57" spans="1:8" s="5" customFormat="1" x14ac:dyDescent="0.25">
      <c r="A57" s="30" t="s">
        <v>12</v>
      </c>
      <c r="B57" s="13">
        <f>B55*B56</f>
        <v>0</v>
      </c>
      <c r="C57" s="13">
        <f>C55*C56</f>
        <v>0</v>
      </c>
      <c r="D57" s="13">
        <f>D55*D56</f>
        <v>0</v>
      </c>
      <c r="E57" s="42">
        <f>E55*E56</f>
        <v>0</v>
      </c>
      <c r="F57" s="18"/>
    </row>
    <row r="58" spans="1:8" s="5" customFormat="1" x14ac:dyDescent="0.25">
      <c r="A58" s="43"/>
      <c r="B58" s="13"/>
      <c r="C58" s="13"/>
      <c r="D58" s="13"/>
      <c r="E58" s="42"/>
      <c r="F58" s="18"/>
    </row>
    <row r="59" spans="1:8" s="5" customFormat="1" x14ac:dyDescent="0.25">
      <c r="A59" s="33" t="s">
        <v>42</v>
      </c>
      <c r="B59" s="13">
        <f>B57+C57+D57+E57</f>
        <v>0</v>
      </c>
      <c r="C59" s="13"/>
      <c r="D59" s="13"/>
      <c r="E59" s="42"/>
      <c r="F59" s="18"/>
    </row>
    <row r="60" spans="1:8" s="5" customFormat="1" x14ac:dyDescent="0.25">
      <c r="A60" s="35" t="s">
        <v>103</v>
      </c>
      <c r="B60" s="44"/>
      <c r="C60" s="44"/>
      <c r="D60" s="44"/>
      <c r="E60" s="45"/>
      <c r="F60" s="18"/>
    </row>
    <row r="61" spans="1:8" s="5" customFormat="1" x14ac:dyDescent="0.25">
      <c r="A61" s="46"/>
      <c r="B61" s="18"/>
      <c r="C61" s="18"/>
      <c r="D61" s="18"/>
      <c r="E61" s="18"/>
      <c r="F61" s="18"/>
    </row>
    <row r="62" spans="1:8" s="5" customFormat="1" x14ac:dyDescent="0.25">
      <c r="B62" s="18"/>
      <c r="C62" s="18"/>
      <c r="D62" s="18"/>
      <c r="E62" s="18"/>
      <c r="F62" s="18"/>
    </row>
    <row r="63" spans="1:8" s="5" customFormat="1" ht="18.75" x14ac:dyDescent="0.3">
      <c r="A63" s="7" t="s">
        <v>104</v>
      </c>
      <c r="B63" s="18"/>
      <c r="C63" s="18"/>
      <c r="D63" s="18"/>
      <c r="E63" s="18"/>
      <c r="F63" s="18"/>
    </row>
    <row r="64" spans="1:8" s="5" customFormat="1" x14ac:dyDescent="0.25">
      <c r="B64" s="18"/>
      <c r="C64" s="18"/>
      <c r="D64" s="18"/>
      <c r="E64" s="18"/>
      <c r="F64" s="18"/>
    </row>
    <row r="65" spans="1:12" s="5" customFormat="1" x14ac:dyDescent="0.25">
      <c r="A65" s="5" t="s">
        <v>105</v>
      </c>
      <c r="B65" s="18" t="s">
        <v>106</v>
      </c>
      <c r="C65" s="18"/>
      <c r="D65" s="18" t="s">
        <v>107</v>
      </c>
      <c r="E65" s="18"/>
      <c r="F65" s="18"/>
    </row>
    <row r="66" spans="1:12" x14ac:dyDescent="0.25">
      <c r="B66" s="54">
        <v>0</v>
      </c>
      <c r="C66" s="55"/>
      <c r="D66" s="54">
        <v>0</v>
      </c>
      <c r="E66" s="55"/>
      <c r="F66" s="55" t="s">
        <v>130</v>
      </c>
    </row>
    <row r="67" spans="1:12" s="5" customFormat="1" x14ac:dyDescent="0.25">
      <c r="A67" s="5" t="s">
        <v>108</v>
      </c>
      <c r="B67" s="18">
        <v>30</v>
      </c>
      <c r="C67" s="18">
        <v>40</v>
      </c>
      <c r="D67" s="18">
        <v>60</v>
      </c>
      <c r="E67" s="18">
        <v>90</v>
      </c>
      <c r="F67" s="18"/>
    </row>
    <row r="68" spans="1:12" ht="17.25" customHeight="1" x14ac:dyDescent="0.25">
      <c r="B68" s="54">
        <v>0</v>
      </c>
      <c r="C68" s="54">
        <v>0</v>
      </c>
      <c r="D68" s="54">
        <v>0</v>
      </c>
      <c r="E68" s="54">
        <v>0</v>
      </c>
      <c r="F68" s="55" t="s">
        <v>130</v>
      </c>
    </row>
    <row r="69" spans="1:12" s="5" customFormat="1" x14ac:dyDescent="0.25">
      <c r="A69" s="47" t="s">
        <v>109</v>
      </c>
      <c r="B69" s="48" t="s">
        <v>19</v>
      </c>
      <c r="C69" s="48" t="s">
        <v>21</v>
      </c>
      <c r="D69" s="48" t="s">
        <v>22</v>
      </c>
      <c r="E69" s="48" t="s">
        <v>23</v>
      </c>
      <c r="F69" s="48"/>
      <c r="G69" s="47"/>
      <c r="I69" s="47"/>
      <c r="J69" s="47"/>
      <c r="K69" s="47"/>
      <c r="L69" s="47"/>
    </row>
    <row r="70" spans="1:12" x14ac:dyDescent="0.25">
      <c r="B70" s="54">
        <v>0</v>
      </c>
      <c r="C70" s="54">
        <v>0</v>
      </c>
      <c r="D70" s="54">
        <v>0</v>
      </c>
      <c r="E70" s="54">
        <v>0</v>
      </c>
      <c r="F70" s="55" t="s">
        <v>130</v>
      </c>
    </row>
    <row r="71" spans="1:12" s="5" customFormat="1" x14ac:dyDescent="0.25">
      <c r="A71" s="5" t="s">
        <v>110</v>
      </c>
      <c r="B71" s="18" t="s">
        <v>111</v>
      </c>
      <c r="C71" s="18"/>
      <c r="D71" s="18"/>
      <c r="E71" s="18" t="s">
        <v>112</v>
      </c>
      <c r="F71" s="18"/>
    </row>
    <row r="72" spans="1:12" x14ac:dyDescent="0.25">
      <c r="B72" s="54">
        <v>0</v>
      </c>
      <c r="C72" s="55"/>
      <c r="D72" s="55"/>
      <c r="E72" s="54">
        <v>0</v>
      </c>
      <c r="F72" s="55" t="s">
        <v>130</v>
      </c>
    </row>
    <row r="73" spans="1:12" s="5" customFormat="1" x14ac:dyDescent="0.25">
      <c r="A73" s="26" t="s">
        <v>113</v>
      </c>
      <c r="B73" s="39" t="s">
        <v>114</v>
      </c>
      <c r="C73" s="39" t="s">
        <v>115</v>
      </c>
      <c r="D73" s="39" t="s">
        <v>116</v>
      </c>
      <c r="E73" s="39" t="s">
        <v>117</v>
      </c>
      <c r="F73" s="18"/>
    </row>
    <row r="74" spans="1:12" x14ac:dyDescent="0.25">
      <c r="B74" s="54">
        <v>0</v>
      </c>
      <c r="C74" s="54">
        <v>0</v>
      </c>
      <c r="D74" s="54">
        <v>0</v>
      </c>
      <c r="E74" s="54">
        <v>0</v>
      </c>
      <c r="F74" s="55" t="s">
        <v>130</v>
      </c>
    </row>
    <row r="75" spans="1:12" s="5" customFormat="1" x14ac:dyDescent="0.25">
      <c r="B75" s="18"/>
      <c r="C75" s="18"/>
      <c r="D75" s="18"/>
      <c r="E75" s="18"/>
      <c r="F75" s="18"/>
      <c r="G75" s="5" t="s">
        <v>11</v>
      </c>
    </row>
    <row r="76" spans="1:12" s="5" customFormat="1" x14ac:dyDescent="0.25">
      <c r="A76" s="27" t="s">
        <v>83</v>
      </c>
      <c r="B76" s="40">
        <f>B66+B68+B70+B72+B74</f>
        <v>0</v>
      </c>
      <c r="C76" s="40">
        <f>C66+C68+C70+C72+C74</f>
        <v>0</v>
      </c>
      <c r="D76" s="40">
        <f>D66+D68+D70+D72+D74</f>
        <v>0</v>
      </c>
      <c r="E76" s="41">
        <f>E66+E68+E70+E72+E74</f>
        <v>0</v>
      </c>
      <c r="F76" s="18"/>
      <c r="G76" s="5">
        <f>SUM(B76:F76)</f>
        <v>0</v>
      </c>
      <c r="H76" s="5" t="s">
        <v>134</v>
      </c>
    </row>
    <row r="77" spans="1:12" s="5" customFormat="1" x14ac:dyDescent="0.25">
      <c r="A77" s="30" t="s">
        <v>10</v>
      </c>
      <c r="B77" s="13">
        <v>2000</v>
      </c>
      <c r="C77" s="13">
        <v>1250</v>
      </c>
      <c r="D77" s="13">
        <v>750</v>
      </c>
      <c r="E77" s="42">
        <v>0</v>
      </c>
      <c r="F77" s="18"/>
    </row>
    <row r="78" spans="1:12" s="5" customFormat="1" x14ac:dyDescent="0.25">
      <c r="A78" s="30" t="s">
        <v>12</v>
      </c>
      <c r="B78" s="13">
        <f>B76*B77</f>
        <v>0</v>
      </c>
      <c r="C78" s="13">
        <f>C76*C77</f>
        <v>0</v>
      </c>
      <c r="D78" s="13">
        <f>D76*D77</f>
        <v>0</v>
      </c>
      <c r="E78" s="42">
        <f>E76*E77</f>
        <v>0</v>
      </c>
      <c r="F78" s="18"/>
    </row>
    <row r="79" spans="1:12" s="5" customFormat="1" x14ac:dyDescent="0.25">
      <c r="A79" s="43"/>
      <c r="B79" s="49"/>
      <c r="C79" s="13"/>
      <c r="D79" s="13"/>
      <c r="E79" s="42"/>
      <c r="F79" s="18"/>
      <c r="G79" s="18"/>
    </row>
    <row r="80" spans="1:12" s="5" customFormat="1" x14ac:dyDescent="0.25">
      <c r="A80" s="35" t="s">
        <v>42</v>
      </c>
      <c r="B80" s="50">
        <f>B78+C78+D78+E78</f>
        <v>0</v>
      </c>
      <c r="C80" s="51"/>
      <c r="D80" s="51"/>
      <c r="E80" s="52"/>
      <c r="G80" s="5">
        <v>0</v>
      </c>
    </row>
    <row r="81" spans="1:8" s="5" customFormat="1" x14ac:dyDescent="0.25"/>
    <row r="82" spans="1:8" s="5" customFormat="1" x14ac:dyDescent="0.25"/>
    <row r="83" spans="1:8" s="5" customFormat="1" x14ac:dyDescent="0.25"/>
    <row r="84" spans="1:8" s="5" customFormat="1" ht="15.75" thickBot="1" x14ac:dyDescent="0.3"/>
    <row r="85" spans="1:8" ht="21" x14ac:dyDescent="0.35">
      <c r="A85" s="141" t="s">
        <v>146</v>
      </c>
      <c r="B85" s="142"/>
      <c r="C85" s="142"/>
      <c r="D85" s="142"/>
      <c r="E85" s="142"/>
      <c r="F85" s="142"/>
      <c r="G85" s="142"/>
      <c r="H85" s="143"/>
    </row>
    <row r="86" spans="1:8" ht="23.25" x14ac:dyDescent="0.35">
      <c r="A86" s="144" t="s">
        <v>144</v>
      </c>
      <c r="B86" s="49"/>
      <c r="C86" s="49"/>
      <c r="D86" s="49"/>
      <c r="E86" s="49"/>
      <c r="F86" s="49"/>
      <c r="G86" s="49"/>
      <c r="H86" s="145"/>
    </row>
    <row r="87" spans="1:8" x14ac:dyDescent="0.25">
      <c r="A87" s="146"/>
      <c r="B87" s="98"/>
      <c r="C87" s="98"/>
      <c r="D87" s="98"/>
      <c r="E87" s="98"/>
      <c r="F87" s="98"/>
      <c r="G87" s="98"/>
      <c r="H87" s="147"/>
    </row>
    <row r="88" spans="1:8" x14ac:dyDescent="0.25">
      <c r="A88" s="146"/>
      <c r="B88" s="98"/>
      <c r="C88" s="98"/>
      <c r="D88" s="98"/>
      <c r="E88" s="98"/>
      <c r="F88" s="98"/>
      <c r="G88" s="98"/>
      <c r="H88" s="147"/>
    </row>
    <row r="89" spans="1:8" x14ac:dyDescent="0.25">
      <c r="A89" s="146"/>
      <c r="B89" s="98"/>
      <c r="C89" s="98"/>
      <c r="D89" s="98"/>
      <c r="E89" s="98"/>
      <c r="F89" s="98"/>
      <c r="G89" s="98"/>
      <c r="H89" s="147"/>
    </row>
    <row r="90" spans="1:8" x14ac:dyDescent="0.25">
      <c r="A90" s="148" t="s">
        <v>30</v>
      </c>
      <c r="B90" s="149">
        <f>B2</f>
        <v>0</v>
      </c>
      <c r="C90" s="49"/>
      <c r="D90" s="150"/>
      <c r="E90" s="49"/>
      <c r="F90" s="49"/>
      <c r="G90" s="49"/>
      <c r="H90" s="145"/>
    </row>
    <row r="91" spans="1:8" x14ac:dyDescent="0.25">
      <c r="A91" s="148" t="s">
        <v>31</v>
      </c>
      <c r="B91" s="149">
        <f>B3</f>
        <v>0</v>
      </c>
      <c r="C91" s="49"/>
      <c r="D91" s="150"/>
      <c r="E91" s="49"/>
      <c r="F91" s="49"/>
      <c r="G91" s="49"/>
      <c r="H91" s="145"/>
    </row>
    <row r="92" spans="1:8" x14ac:dyDescent="0.25">
      <c r="A92" s="148"/>
      <c r="B92" s="49"/>
      <c r="C92" s="49"/>
      <c r="D92" s="49"/>
      <c r="E92" s="49"/>
      <c r="F92" s="49"/>
      <c r="G92" s="49"/>
      <c r="H92" s="145"/>
    </row>
    <row r="93" spans="1:8" ht="18.75" x14ac:dyDescent="0.3">
      <c r="A93" s="151" t="s">
        <v>52</v>
      </c>
      <c r="B93" s="152"/>
      <c r="C93" s="49"/>
      <c r="D93" s="49"/>
      <c r="E93" s="49"/>
      <c r="F93" s="49"/>
      <c r="G93" s="49"/>
      <c r="H93" s="145"/>
    </row>
    <row r="94" spans="1:8" ht="15.75" thickBot="1" x14ac:dyDescent="0.3">
      <c r="A94" s="148"/>
      <c r="B94" s="49"/>
      <c r="C94" s="49"/>
      <c r="D94" s="49"/>
      <c r="E94" s="49"/>
      <c r="F94" s="49"/>
      <c r="G94" s="49"/>
      <c r="H94" s="145"/>
    </row>
    <row r="95" spans="1:8" x14ac:dyDescent="0.25">
      <c r="A95" s="107" t="s">
        <v>53</v>
      </c>
      <c r="B95" s="9" t="s">
        <v>54</v>
      </c>
      <c r="C95" s="10" t="s">
        <v>55</v>
      </c>
      <c r="D95" s="10" t="s">
        <v>1</v>
      </c>
      <c r="E95" s="10" t="s">
        <v>57</v>
      </c>
      <c r="F95" s="11" t="s">
        <v>58</v>
      </c>
      <c r="G95" s="49"/>
      <c r="H95" s="145"/>
    </row>
    <row r="96" spans="1:8" x14ac:dyDescent="0.25">
      <c r="A96" s="108"/>
      <c r="B96" s="12"/>
      <c r="C96" s="13"/>
      <c r="D96" s="13" t="s">
        <v>141</v>
      </c>
      <c r="E96" s="13"/>
      <c r="F96" s="14"/>
      <c r="G96" s="49"/>
      <c r="H96" s="145"/>
    </row>
    <row r="97" spans="1:8" x14ac:dyDescent="0.25">
      <c r="A97" s="108"/>
      <c r="B97" s="115"/>
      <c r="C97" s="44"/>
      <c r="D97" s="44" t="s">
        <v>140</v>
      </c>
      <c r="E97" s="44"/>
      <c r="F97" s="116"/>
      <c r="G97" s="49"/>
      <c r="H97" s="145"/>
    </row>
    <row r="98" spans="1:8" x14ac:dyDescent="0.25">
      <c r="A98" s="103" t="s">
        <v>118</v>
      </c>
      <c r="B98" s="86">
        <f>B10</f>
        <v>0</v>
      </c>
      <c r="C98" s="87">
        <f t="shared" ref="C98:F98" si="0">C10</f>
        <v>0</v>
      </c>
      <c r="D98" s="87">
        <f t="shared" si="0"/>
        <v>0</v>
      </c>
      <c r="E98" s="87">
        <f t="shared" si="0"/>
        <v>0</v>
      </c>
      <c r="F98" s="88">
        <f t="shared" si="0"/>
        <v>0</v>
      </c>
      <c r="G98" s="98"/>
      <c r="H98" s="147"/>
    </row>
    <row r="99" spans="1:8" ht="15.75" thickBot="1" x14ac:dyDescent="0.3">
      <c r="A99" s="109" t="s">
        <v>142</v>
      </c>
      <c r="B99" s="93">
        <v>6.51</v>
      </c>
      <c r="C99" s="94">
        <v>5.45</v>
      </c>
      <c r="D99" s="94">
        <v>2.37</v>
      </c>
      <c r="E99" s="94">
        <v>0.5</v>
      </c>
      <c r="F99" s="95">
        <v>0.5</v>
      </c>
      <c r="G99" s="49"/>
      <c r="H99" s="145"/>
    </row>
    <row r="100" spans="1:8" x14ac:dyDescent="0.25">
      <c r="A100" s="107" t="s">
        <v>76</v>
      </c>
      <c r="B100" s="9" t="s">
        <v>60</v>
      </c>
      <c r="C100" s="10" t="s">
        <v>2</v>
      </c>
      <c r="D100" s="10" t="s">
        <v>63</v>
      </c>
      <c r="E100" s="10" t="s">
        <v>64</v>
      </c>
      <c r="F100" s="11" t="s">
        <v>4</v>
      </c>
      <c r="G100" s="49"/>
      <c r="H100" s="145"/>
    </row>
    <row r="101" spans="1:8" x14ac:dyDescent="0.25">
      <c r="A101" s="110" t="s">
        <v>77</v>
      </c>
      <c r="B101" s="12" t="s">
        <v>61</v>
      </c>
      <c r="C101" s="13" t="s">
        <v>62</v>
      </c>
      <c r="D101" s="13" t="s">
        <v>3</v>
      </c>
      <c r="E101" s="13" t="s">
        <v>9</v>
      </c>
      <c r="F101" s="14" t="s">
        <v>5</v>
      </c>
      <c r="G101" s="49"/>
      <c r="H101" s="145"/>
    </row>
    <row r="102" spans="1:8" x14ac:dyDescent="0.25">
      <c r="A102" s="108"/>
      <c r="B102" s="115" t="s">
        <v>59</v>
      </c>
      <c r="C102" s="44"/>
      <c r="D102" s="44"/>
      <c r="E102" s="44"/>
      <c r="F102" s="116" t="s">
        <v>6</v>
      </c>
      <c r="G102" s="49"/>
      <c r="H102" s="145"/>
    </row>
    <row r="103" spans="1:8" x14ac:dyDescent="0.25">
      <c r="A103" s="111" t="s">
        <v>118</v>
      </c>
      <c r="B103" s="86">
        <f>B15</f>
        <v>0</v>
      </c>
      <c r="C103" s="87">
        <f t="shared" ref="C103:F103" si="1">C15</f>
        <v>0</v>
      </c>
      <c r="D103" s="87">
        <f t="shared" si="1"/>
        <v>0</v>
      </c>
      <c r="E103" s="87">
        <f t="shared" si="1"/>
        <v>0</v>
      </c>
      <c r="F103" s="88">
        <f t="shared" si="1"/>
        <v>0</v>
      </c>
      <c r="G103" s="98"/>
      <c r="H103" s="147"/>
    </row>
    <row r="104" spans="1:8" ht="15.75" thickBot="1" x14ac:dyDescent="0.3">
      <c r="A104" s="109" t="s">
        <v>142</v>
      </c>
      <c r="B104" s="93">
        <v>6.9</v>
      </c>
      <c r="C104" s="94">
        <v>6.9</v>
      </c>
      <c r="D104" s="94">
        <v>4.0999999999999996</v>
      </c>
      <c r="E104" s="94">
        <v>3</v>
      </c>
      <c r="F104" s="95">
        <v>3</v>
      </c>
      <c r="G104" s="49"/>
      <c r="H104" s="145"/>
    </row>
    <row r="105" spans="1:8" x14ac:dyDescent="0.25">
      <c r="A105" s="107" t="s">
        <v>81</v>
      </c>
      <c r="B105" s="117" t="s">
        <v>65</v>
      </c>
      <c r="C105" s="118"/>
      <c r="D105" s="118" t="s">
        <v>66</v>
      </c>
      <c r="E105" s="118" t="s">
        <v>67</v>
      </c>
      <c r="F105" s="119" t="s">
        <v>68</v>
      </c>
      <c r="G105" s="49"/>
      <c r="H105" s="145"/>
    </row>
    <row r="106" spans="1:8" x14ac:dyDescent="0.25">
      <c r="A106" s="111" t="s">
        <v>118</v>
      </c>
      <c r="B106" s="86">
        <f>B18</f>
        <v>0</v>
      </c>
      <c r="C106" s="113"/>
      <c r="D106" s="87">
        <f>D18</f>
        <v>0</v>
      </c>
      <c r="E106" s="87">
        <f t="shared" ref="E106:F106" si="2">E18</f>
        <v>0</v>
      </c>
      <c r="F106" s="88">
        <f t="shared" si="2"/>
        <v>0</v>
      </c>
      <c r="G106" s="98"/>
      <c r="H106" s="147"/>
    </row>
    <row r="107" spans="1:8" ht="15.75" thickBot="1" x14ac:dyDescent="0.3">
      <c r="A107" s="109" t="s">
        <v>142</v>
      </c>
      <c r="B107" s="93">
        <v>20.9</v>
      </c>
      <c r="C107" s="114"/>
      <c r="D107" s="94">
        <v>15</v>
      </c>
      <c r="E107" s="94">
        <v>0.96</v>
      </c>
      <c r="F107" s="95">
        <v>0.96</v>
      </c>
      <c r="G107" s="49"/>
      <c r="H107" s="145"/>
    </row>
    <row r="108" spans="1:8" ht="30" x14ac:dyDescent="0.25">
      <c r="A108" s="112" t="s">
        <v>7</v>
      </c>
      <c r="B108" s="120" t="s">
        <v>69</v>
      </c>
      <c r="C108" s="121" t="s">
        <v>74</v>
      </c>
      <c r="D108" s="121" t="s">
        <v>75</v>
      </c>
      <c r="E108" s="121" t="s">
        <v>70</v>
      </c>
      <c r="F108" s="122" t="s">
        <v>71</v>
      </c>
      <c r="G108" s="153"/>
      <c r="H108" s="154"/>
    </row>
    <row r="109" spans="1:8" x14ac:dyDescent="0.25">
      <c r="A109" s="111" t="s">
        <v>118</v>
      </c>
      <c r="B109" s="86">
        <f>B21</f>
        <v>0</v>
      </c>
      <c r="C109" s="87">
        <f t="shared" ref="C109:F109" si="3">C21</f>
        <v>0</v>
      </c>
      <c r="D109" s="87">
        <f t="shared" si="3"/>
        <v>0</v>
      </c>
      <c r="E109" s="87">
        <f t="shared" si="3"/>
        <v>0</v>
      </c>
      <c r="F109" s="88">
        <f t="shared" si="3"/>
        <v>0</v>
      </c>
      <c r="G109" s="98"/>
      <c r="H109" s="147"/>
    </row>
    <row r="110" spans="1:8" ht="15.75" thickBot="1" x14ac:dyDescent="0.3">
      <c r="A110" s="109" t="s">
        <v>142</v>
      </c>
      <c r="B110" s="93">
        <v>3.37</v>
      </c>
      <c r="C110" s="94">
        <v>4.66</v>
      </c>
      <c r="D110" s="94">
        <v>0.3</v>
      </c>
      <c r="E110" s="94">
        <v>0.5</v>
      </c>
      <c r="F110" s="95">
        <v>3.2</v>
      </c>
      <c r="G110" s="49"/>
      <c r="H110" s="145"/>
    </row>
    <row r="111" spans="1:8" x14ac:dyDescent="0.25">
      <c r="A111" s="107" t="s">
        <v>8</v>
      </c>
      <c r="B111" s="9" t="s">
        <v>72</v>
      </c>
      <c r="C111" s="10" t="s">
        <v>73</v>
      </c>
      <c r="D111" s="10"/>
      <c r="E111" s="10" t="s">
        <v>131</v>
      </c>
      <c r="F111" s="11" t="s">
        <v>78</v>
      </c>
      <c r="G111" s="49"/>
      <c r="H111" s="145"/>
    </row>
    <row r="112" spans="1:8" x14ac:dyDescent="0.25">
      <c r="A112" s="110"/>
      <c r="B112" s="115" t="s">
        <v>127</v>
      </c>
      <c r="C112" s="44"/>
      <c r="D112" s="44"/>
      <c r="E112" s="44" t="s">
        <v>132</v>
      </c>
      <c r="F112" s="116"/>
      <c r="G112" s="49"/>
      <c r="H112" s="145"/>
    </row>
    <row r="113" spans="1:8" x14ac:dyDescent="0.25">
      <c r="A113" s="111" t="s">
        <v>118</v>
      </c>
      <c r="B113" s="86">
        <f>B25</f>
        <v>0</v>
      </c>
      <c r="C113" s="87">
        <f t="shared" ref="C113:F113" si="4">C25</f>
        <v>0</v>
      </c>
      <c r="D113" s="123"/>
      <c r="E113" s="87">
        <f t="shared" si="4"/>
        <v>0</v>
      </c>
      <c r="F113" s="88">
        <f t="shared" si="4"/>
        <v>0</v>
      </c>
      <c r="G113" s="98"/>
      <c r="H113" s="147"/>
    </row>
    <row r="114" spans="1:8" ht="15.75" thickBot="1" x14ac:dyDescent="0.3">
      <c r="A114" s="109" t="s">
        <v>142</v>
      </c>
      <c r="B114" s="93">
        <v>7.73</v>
      </c>
      <c r="C114" s="94">
        <v>3.38</v>
      </c>
      <c r="D114" s="114"/>
      <c r="E114" s="94">
        <v>0.5</v>
      </c>
      <c r="F114" s="95">
        <v>3.2</v>
      </c>
      <c r="G114" s="49"/>
      <c r="H114" s="145"/>
    </row>
    <row r="115" spans="1:8" x14ac:dyDescent="0.25">
      <c r="A115" s="107" t="s">
        <v>82</v>
      </c>
      <c r="B115" s="9" t="s">
        <v>79</v>
      </c>
      <c r="C115" s="10"/>
      <c r="D115" s="10" t="s">
        <v>14</v>
      </c>
      <c r="E115" s="11" t="s">
        <v>80</v>
      </c>
      <c r="F115" s="11"/>
      <c r="G115" s="49"/>
      <c r="H115" s="145"/>
    </row>
    <row r="116" spans="1:8" x14ac:dyDescent="0.25">
      <c r="A116" s="108"/>
      <c r="B116" s="115" t="s">
        <v>15</v>
      </c>
      <c r="C116" s="44"/>
      <c r="D116" s="44"/>
      <c r="E116" s="116"/>
      <c r="F116" s="116"/>
      <c r="G116" s="49"/>
      <c r="H116" s="145"/>
    </row>
    <row r="117" spans="1:8" x14ac:dyDescent="0.25">
      <c r="A117" s="111" t="s">
        <v>118</v>
      </c>
      <c r="B117" s="86">
        <f>B29</f>
        <v>0</v>
      </c>
      <c r="C117" s="113"/>
      <c r="D117" s="87">
        <f>D29</f>
        <v>0</v>
      </c>
      <c r="E117" s="88">
        <f>E29</f>
        <v>0</v>
      </c>
      <c r="F117" s="113"/>
      <c r="G117" s="98"/>
      <c r="H117" s="147"/>
    </row>
    <row r="118" spans="1:8" ht="15.75" thickBot="1" x14ac:dyDescent="0.3">
      <c r="A118" s="109" t="s">
        <v>142</v>
      </c>
      <c r="B118" s="93">
        <v>4.59</v>
      </c>
      <c r="C118" s="114"/>
      <c r="D118" s="94">
        <v>4</v>
      </c>
      <c r="E118" s="95">
        <v>1.1000000000000001</v>
      </c>
      <c r="F118" s="155"/>
      <c r="G118" s="49"/>
      <c r="H118" s="145"/>
    </row>
    <row r="119" spans="1:8" x14ac:dyDescent="0.25">
      <c r="A119" s="148"/>
      <c r="B119" s="13"/>
      <c r="C119" s="13"/>
      <c r="D119" s="13"/>
      <c r="E119" s="13"/>
      <c r="F119" s="13"/>
      <c r="G119" s="49"/>
      <c r="H119" s="156" t="s">
        <v>83</v>
      </c>
    </row>
    <row r="120" spans="1:8" x14ac:dyDescent="0.25">
      <c r="A120" s="157" t="s">
        <v>148</v>
      </c>
      <c r="B120" s="28">
        <f>(B98*B99+B103*B104+B106*B107+B109*B110+B113*B114+B117*B118)/100</f>
        <v>0</v>
      </c>
      <c r="C120" s="28">
        <f>(C98*C99+C103*C104+C106*C107+C109*C110+C113*C114+C117*C118)/100</f>
        <v>0</v>
      </c>
      <c r="D120" s="28">
        <f>(D98*D99+D103*D104+D106*D107+D109*D110+D113*D114+D117*D118)/100</f>
        <v>0</v>
      </c>
      <c r="E120" s="28">
        <f>(E98*E99+E103*E104+E106*E107+E109*E110+E113*E114+E117*E118)/100</f>
        <v>0</v>
      </c>
      <c r="F120" s="28">
        <f>(F98*F99+F103*F104+F106*F107+F109*F110+F113*F114+F117*F118)/100</f>
        <v>0</v>
      </c>
      <c r="G120" s="139"/>
      <c r="H120" s="158">
        <f>SUM(B120:F120)</f>
        <v>0</v>
      </c>
    </row>
    <row r="121" spans="1:8" x14ac:dyDescent="0.25">
      <c r="A121" s="148"/>
      <c r="B121" s="49"/>
      <c r="C121" s="49"/>
      <c r="D121" s="49"/>
      <c r="E121" s="49"/>
      <c r="F121" s="49"/>
      <c r="G121" s="49"/>
      <c r="H121" s="145"/>
    </row>
    <row r="122" spans="1:8" x14ac:dyDescent="0.25">
      <c r="A122" s="148"/>
      <c r="B122" s="49"/>
      <c r="C122" s="49"/>
      <c r="D122" s="49"/>
      <c r="E122" s="49"/>
      <c r="F122" s="49"/>
      <c r="G122" s="49"/>
      <c r="H122" s="145"/>
    </row>
    <row r="123" spans="1:8" x14ac:dyDescent="0.25">
      <c r="A123" s="148"/>
      <c r="B123" s="49"/>
      <c r="C123" s="49"/>
      <c r="D123" s="49"/>
      <c r="E123" s="49"/>
      <c r="F123" s="49"/>
      <c r="G123" s="49"/>
      <c r="H123" s="145"/>
    </row>
    <row r="124" spans="1:8" ht="19.5" thickBot="1" x14ac:dyDescent="0.35">
      <c r="A124" s="151" t="s">
        <v>39</v>
      </c>
      <c r="B124" s="49"/>
      <c r="C124" s="49"/>
      <c r="D124" s="49"/>
      <c r="E124" s="49"/>
      <c r="F124" s="49"/>
      <c r="G124" s="49"/>
      <c r="H124" s="145"/>
    </row>
    <row r="125" spans="1:8" ht="30" x14ac:dyDescent="0.25">
      <c r="A125" s="106" t="s">
        <v>86</v>
      </c>
      <c r="B125" s="83" t="s">
        <v>90</v>
      </c>
      <c r="C125" s="84" t="s">
        <v>92</v>
      </c>
      <c r="D125" s="84" t="s">
        <v>91</v>
      </c>
      <c r="E125" s="85" t="s">
        <v>93</v>
      </c>
      <c r="F125" s="159"/>
      <c r="G125" s="153"/>
      <c r="H125" s="145"/>
    </row>
    <row r="126" spans="1:8" x14ac:dyDescent="0.25">
      <c r="A126" s="103"/>
      <c r="B126" s="86">
        <f>B47</f>
        <v>0</v>
      </c>
      <c r="C126" s="87">
        <f t="shared" ref="C126:D126" si="5">C47</f>
        <v>0</v>
      </c>
      <c r="D126" s="87">
        <f t="shared" si="5"/>
        <v>0</v>
      </c>
      <c r="E126" s="88">
        <f>E47</f>
        <v>30</v>
      </c>
      <c r="F126" s="96"/>
      <c r="G126" s="98"/>
      <c r="H126" s="147"/>
    </row>
    <row r="127" spans="1:8" ht="15.75" thickBot="1" x14ac:dyDescent="0.3">
      <c r="A127" s="104" t="s">
        <v>142</v>
      </c>
      <c r="B127" s="89">
        <v>0.73</v>
      </c>
      <c r="C127" s="90">
        <v>1.4</v>
      </c>
      <c r="D127" s="90">
        <v>2.1</v>
      </c>
      <c r="E127" s="91">
        <f>E126/20</f>
        <v>1.5</v>
      </c>
      <c r="F127" s="98"/>
      <c r="G127" s="98"/>
      <c r="H127" s="147"/>
    </row>
    <row r="128" spans="1:8" x14ac:dyDescent="0.25">
      <c r="A128" s="102" t="s">
        <v>87</v>
      </c>
      <c r="B128" s="9" t="s">
        <v>94</v>
      </c>
      <c r="C128" s="10" t="s">
        <v>119</v>
      </c>
      <c r="D128" s="11" t="s">
        <v>95</v>
      </c>
      <c r="E128" s="13"/>
      <c r="F128" s="13"/>
      <c r="G128" s="49"/>
      <c r="H128" s="145"/>
    </row>
    <row r="129" spans="1:8" x14ac:dyDescent="0.25">
      <c r="A129" s="103"/>
      <c r="B129" s="86">
        <f>B49</f>
        <v>0</v>
      </c>
      <c r="C129" s="87">
        <f t="shared" ref="C129:D129" si="6">C49</f>
        <v>0</v>
      </c>
      <c r="D129" s="88">
        <f t="shared" si="6"/>
        <v>0</v>
      </c>
      <c r="E129" s="123"/>
      <c r="F129" s="96"/>
      <c r="G129" s="98"/>
      <c r="H129" s="147"/>
    </row>
    <row r="130" spans="1:8" ht="15.75" thickBot="1" x14ac:dyDescent="0.3">
      <c r="A130" s="104" t="s">
        <v>142</v>
      </c>
      <c r="B130" s="86">
        <v>1</v>
      </c>
      <c r="C130" s="87">
        <v>0.2</v>
      </c>
      <c r="D130" s="88">
        <v>2</v>
      </c>
      <c r="E130" s="123"/>
      <c r="F130" s="96"/>
      <c r="G130" s="98"/>
      <c r="H130" s="147"/>
    </row>
    <row r="131" spans="1:8" x14ac:dyDescent="0.25">
      <c r="A131" s="102" t="s">
        <v>88</v>
      </c>
      <c r="B131" s="9" t="s">
        <v>96</v>
      </c>
      <c r="C131" s="10" t="s">
        <v>97</v>
      </c>
      <c r="D131" s="10" t="s">
        <v>98</v>
      </c>
      <c r="E131" s="11" t="s">
        <v>99</v>
      </c>
      <c r="F131" s="13"/>
      <c r="G131" s="49"/>
      <c r="H131" s="145"/>
    </row>
    <row r="132" spans="1:8" x14ac:dyDescent="0.25">
      <c r="A132" s="103"/>
      <c r="B132" s="86">
        <f>B51</f>
        <v>0</v>
      </c>
      <c r="C132" s="87">
        <f t="shared" ref="C132:E132" si="7">C51</f>
        <v>0</v>
      </c>
      <c r="D132" s="87">
        <f t="shared" si="7"/>
        <v>0</v>
      </c>
      <c r="E132" s="88">
        <f t="shared" si="7"/>
        <v>0</v>
      </c>
      <c r="F132" s="96"/>
      <c r="G132" s="98"/>
      <c r="H132" s="147"/>
    </row>
    <row r="133" spans="1:8" ht="15.75" thickBot="1" x14ac:dyDescent="0.3">
      <c r="A133" s="104" t="s">
        <v>142</v>
      </c>
      <c r="B133" s="89">
        <v>0</v>
      </c>
      <c r="C133" s="90">
        <v>1.7</v>
      </c>
      <c r="D133" s="90">
        <v>1.83</v>
      </c>
      <c r="E133" s="91">
        <v>3</v>
      </c>
      <c r="F133" s="96"/>
      <c r="G133" s="98"/>
      <c r="H133" s="147"/>
    </row>
    <row r="134" spans="1:8" x14ac:dyDescent="0.25">
      <c r="A134" s="102" t="s">
        <v>89</v>
      </c>
      <c r="B134" s="9" t="s">
        <v>100</v>
      </c>
      <c r="C134" s="10" t="s">
        <v>120</v>
      </c>
      <c r="D134" s="10" t="s">
        <v>101</v>
      </c>
      <c r="E134" s="11" t="s">
        <v>102</v>
      </c>
      <c r="F134" s="13"/>
      <c r="G134" s="49"/>
      <c r="H134" s="145"/>
    </row>
    <row r="135" spans="1:8" x14ac:dyDescent="0.25">
      <c r="A135" s="103"/>
      <c r="B135" s="86">
        <f>B53</f>
        <v>0</v>
      </c>
      <c r="C135" s="87">
        <f t="shared" ref="C135:E135" si="8">C53</f>
        <v>0</v>
      </c>
      <c r="D135" s="87">
        <f t="shared" si="8"/>
        <v>0</v>
      </c>
      <c r="E135" s="88">
        <f t="shared" si="8"/>
        <v>0</v>
      </c>
      <c r="F135" s="96"/>
      <c r="G135" s="98"/>
      <c r="H135" s="147"/>
    </row>
    <row r="136" spans="1:8" ht="15.75" thickBot="1" x14ac:dyDescent="0.3">
      <c r="A136" s="104" t="s">
        <v>142</v>
      </c>
      <c r="B136" s="93">
        <v>0</v>
      </c>
      <c r="C136" s="94">
        <v>0.1</v>
      </c>
      <c r="D136" s="94">
        <v>1</v>
      </c>
      <c r="E136" s="95">
        <v>3</v>
      </c>
      <c r="F136" s="13"/>
      <c r="G136" s="49"/>
      <c r="H136" s="145"/>
    </row>
    <row r="137" spans="1:8" x14ac:dyDescent="0.25">
      <c r="A137" s="160" t="s">
        <v>147</v>
      </c>
      <c r="B137" s="92">
        <f>(B126*B127+B129*B130+B132*B133+B135*B136)</f>
        <v>0</v>
      </c>
      <c r="C137" s="92">
        <f t="shared" ref="C137:D137" si="9">(C126*C127+C129*C130+C132*C133+C135*C136)</f>
        <v>0</v>
      </c>
      <c r="D137" s="92">
        <f t="shared" si="9"/>
        <v>0</v>
      </c>
      <c r="E137" s="92">
        <f>(E127+E129*E130+E132*E133+E135*E136)</f>
        <v>1.5</v>
      </c>
      <c r="F137" s="40"/>
      <c r="G137" s="140"/>
      <c r="H137" s="158">
        <f>SUM(B137:E137)</f>
        <v>1.5</v>
      </c>
    </row>
    <row r="138" spans="1:8" x14ac:dyDescent="0.25">
      <c r="A138" s="148"/>
      <c r="B138" s="13"/>
      <c r="C138" s="13"/>
      <c r="D138" s="13"/>
      <c r="E138" s="13"/>
      <c r="F138" s="13"/>
      <c r="G138" s="49"/>
      <c r="H138" s="145"/>
    </row>
    <row r="139" spans="1:8" x14ac:dyDescent="0.25">
      <c r="A139" s="148"/>
      <c r="B139" s="13"/>
      <c r="C139" s="13"/>
      <c r="D139" s="13"/>
      <c r="E139" s="13"/>
      <c r="F139" s="13"/>
      <c r="G139" s="49"/>
      <c r="H139" s="145"/>
    </row>
    <row r="140" spans="1:8" x14ac:dyDescent="0.25">
      <c r="A140" s="148"/>
      <c r="B140" s="13"/>
      <c r="C140" s="13"/>
      <c r="D140" s="13"/>
      <c r="E140" s="13"/>
      <c r="F140" s="13"/>
      <c r="G140" s="49"/>
      <c r="H140" s="145"/>
    </row>
    <row r="141" spans="1:8" x14ac:dyDescent="0.25">
      <c r="A141" s="148"/>
      <c r="B141" s="13"/>
      <c r="C141" s="13"/>
      <c r="D141" s="13"/>
      <c r="E141" s="13"/>
      <c r="F141" s="13"/>
      <c r="G141" s="49"/>
      <c r="H141" s="145"/>
    </row>
    <row r="142" spans="1:8" x14ac:dyDescent="0.25">
      <c r="A142" s="148"/>
      <c r="B142" s="13"/>
      <c r="C142" s="13"/>
      <c r="D142" s="13"/>
      <c r="E142" s="13"/>
      <c r="F142" s="13"/>
      <c r="G142" s="49"/>
      <c r="H142" s="145"/>
    </row>
    <row r="143" spans="1:8" ht="18.75" x14ac:dyDescent="0.3">
      <c r="A143" s="151" t="s">
        <v>104</v>
      </c>
      <c r="B143" s="13"/>
      <c r="C143" s="13"/>
      <c r="D143" s="13"/>
      <c r="E143" s="13"/>
      <c r="F143" s="13"/>
      <c r="G143" s="49"/>
      <c r="H143" s="145"/>
    </row>
    <row r="144" spans="1:8" ht="15.75" thickBot="1" x14ac:dyDescent="0.3">
      <c r="A144" s="148"/>
      <c r="B144" s="13"/>
      <c r="C144" s="13"/>
      <c r="D144" s="13"/>
      <c r="E144" s="13"/>
      <c r="F144" s="13"/>
      <c r="G144" s="49"/>
      <c r="H144" s="145"/>
    </row>
    <row r="145" spans="1:8" x14ac:dyDescent="0.25">
      <c r="A145" s="102" t="s">
        <v>105</v>
      </c>
      <c r="B145" s="9" t="s">
        <v>106</v>
      </c>
      <c r="C145" s="10"/>
      <c r="D145" s="11" t="s">
        <v>107</v>
      </c>
      <c r="E145" s="13"/>
      <c r="F145" s="13"/>
      <c r="G145" s="49"/>
      <c r="H145" s="145"/>
    </row>
    <row r="146" spans="1:8" x14ac:dyDescent="0.25">
      <c r="A146" s="103"/>
      <c r="B146" s="86">
        <f>B66</f>
        <v>0</v>
      </c>
      <c r="C146" s="96"/>
      <c r="D146" s="88">
        <f>D66</f>
        <v>0</v>
      </c>
      <c r="E146" s="96"/>
      <c r="F146" s="96"/>
      <c r="G146" s="98"/>
      <c r="H146" s="147"/>
    </row>
    <row r="147" spans="1:8" ht="15.75" thickBot="1" x14ac:dyDescent="0.3">
      <c r="A147" s="104" t="s">
        <v>142</v>
      </c>
      <c r="B147" s="86">
        <v>0</v>
      </c>
      <c r="C147" s="98"/>
      <c r="D147" s="88">
        <v>1</v>
      </c>
      <c r="E147" s="98"/>
      <c r="F147" s="98"/>
      <c r="G147" s="98"/>
      <c r="H147" s="147"/>
    </row>
    <row r="148" spans="1:8" x14ac:dyDescent="0.25">
      <c r="A148" s="102" t="s">
        <v>108</v>
      </c>
      <c r="B148" s="9">
        <v>30</v>
      </c>
      <c r="C148" s="10">
        <v>40</v>
      </c>
      <c r="D148" s="10">
        <v>60</v>
      </c>
      <c r="E148" s="11">
        <v>90</v>
      </c>
      <c r="F148" s="13"/>
      <c r="G148" s="49"/>
      <c r="H148" s="145"/>
    </row>
    <row r="149" spans="1:8" x14ac:dyDescent="0.25">
      <c r="A149" s="103"/>
      <c r="B149" s="86">
        <f>B68</f>
        <v>0</v>
      </c>
      <c r="C149" s="87">
        <f t="shared" ref="C149:E149" si="10">C68</f>
        <v>0</v>
      </c>
      <c r="D149" s="87">
        <f t="shared" si="10"/>
        <v>0</v>
      </c>
      <c r="E149" s="88">
        <f t="shared" si="10"/>
        <v>0</v>
      </c>
      <c r="F149" s="96"/>
      <c r="G149" s="98"/>
      <c r="H149" s="147"/>
    </row>
    <row r="150" spans="1:8" ht="15.75" thickBot="1" x14ac:dyDescent="0.3">
      <c r="A150" s="104" t="s">
        <v>142</v>
      </c>
      <c r="B150" s="89">
        <v>0.5</v>
      </c>
      <c r="C150" s="90">
        <v>1</v>
      </c>
      <c r="D150" s="90">
        <v>1.5</v>
      </c>
      <c r="E150" s="91">
        <v>2</v>
      </c>
      <c r="F150" s="98"/>
      <c r="G150" s="98"/>
      <c r="H150" s="147"/>
    </row>
    <row r="151" spans="1:8" x14ac:dyDescent="0.25">
      <c r="A151" s="105" t="s">
        <v>109</v>
      </c>
      <c r="B151" s="99" t="s">
        <v>19</v>
      </c>
      <c r="C151" s="100" t="s">
        <v>21</v>
      </c>
      <c r="D151" s="100" t="s">
        <v>22</v>
      </c>
      <c r="E151" s="101" t="s">
        <v>23</v>
      </c>
      <c r="F151" s="155"/>
      <c r="G151" s="161"/>
      <c r="H151" s="145"/>
    </row>
    <row r="152" spans="1:8" x14ac:dyDescent="0.25">
      <c r="A152" s="103"/>
      <c r="B152" s="86">
        <f>B70</f>
        <v>0</v>
      </c>
      <c r="C152" s="87">
        <f t="shared" ref="C152:E152" si="11">C70</f>
        <v>0</v>
      </c>
      <c r="D152" s="87">
        <f t="shared" si="11"/>
        <v>0</v>
      </c>
      <c r="E152" s="88">
        <f t="shared" si="11"/>
        <v>0</v>
      </c>
      <c r="F152" s="96"/>
      <c r="G152" s="98"/>
      <c r="H152" s="147"/>
    </row>
    <row r="153" spans="1:8" ht="15.75" thickBot="1" x14ac:dyDescent="0.3">
      <c r="A153" s="104" t="s">
        <v>142</v>
      </c>
      <c r="B153" s="89">
        <v>5</v>
      </c>
      <c r="C153" s="90">
        <v>7.5</v>
      </c>
      <c r="D153" s="90">
        <v>10</v>
      </c>
      <c r="E153" s="91">
        <v>12.5</v>
      </c>
      <c r="F153" s="98"/>
      <c r="G153" s="98"/>
      <c r="H153" s="147"/>
    </row>
    <row r="154" spans="1:8" x14ac:dyDescent="0.25">
      <c r="A154" s="102" t="s">
        <v>110</v>
      </c>
      <c r="B154" s="9" t="s">
        <v>111</v>
      </c>
      <c r="C154" s="10"/>
      <c r="D154" s="10"/>
      <c r="E154" s="11" t="s">
        <v>112</v>
      </c>
      <c r="F154" s="13"/>
      <c r="G154" s="49"/>
      <c r="H154" s="145"/>
    </row>
    <row r="155" spans="1:8" x14ac:dyDescent="0.25">
      <c r="A155" s="103"/>
      <c r="B155" s="86">
        <f>B72</f>
        <v>0</v>
      </c>
      <c r="C155" s="96"/>
      <c r="D155" s="96"/>
      <c r="E155" s="88">
        <f>E72</f>
        <v>0</v>
      </c>
      <c r="F155" s="96"/>
      <c r="G155" s="98"/>
      <c r="H155" s="147"/>
    </row>
    <row r="156" spans="1:8" ht="15.75" thickBot="1" x14ac:dyDescent="0.3">
      <c r="A156" s="104" t="s">
        <v>142</v>
      </c>
      <c r="B156" s="89">
        <v>-1</v>
      </c>
      <c r="C156" s="97"/>
      <c r="D156" s="97"/>
      <c r="E156" s="91">
        <v>1</v>
      </c>
      <c r="F156" s="98"/>
      <c r="G156" s="98"/>
      <c r="H156" s="147"/>
    </row>
    <row r="157" spans="1:8" x14ac:dyDescent="0.25">
      <c r="A157" s="106" t="s">
        <v>113</v>
      </c>
      <c r="B157" s="83" t="s">
        <v>114</v>
      </c>
      <c r="C157" s="84" t="s">
        <v>115</v>
      </c>
      <c r="D157" s="84" t="s">
        <v>116</v>
      </c>
      <c r="E157" s="85" t="s">
        <v>117</v>
      </c>
      <c r="F157" s="13"/>
      <c r="G157" s="49"/>
      <c r="H157" s="145"/>
    </row>
    <row r="158" spans="1:8" x14ac:dyDescent="0.25">
      <c r="A158" s="103"/>
      <c r="B158" s="86">
        <f>B74</f>
        <v>0</v>
      </c>
      <c r="C158" s="87">
        <f t="shared" ref="C158:E158" si="12">C74</f>
        <v>0</v>
      </c>
      <c r="D158" s="87">
        <f t="shared" si="12"/>
        <v>0</v>
      </c>
      <c r="E158" s="88">
        <f t="shared" si="12"/>
        <v>0</v>
      </c>
      <c r="F158" s="96"/>
      <c r="G158" s="98"/>
      <c r="H158" s="147"/>
    </row>
    <row r="159" spans="1:8" ht="15.75" thickBot="1" x14ac:dyDescent="0.3">
      <c r="A159" s="104" t="s">
        <v>142</v>
      </c>
      <c r="B159" s="89">
        <v>-2</v>
      </c>
      <c r="C159" s="90">
        <v>0</v>
      </c>
      <c r="D159" s="90">
        <v>1</v>
      </c>
      <c r="E159" s="91">
        <v>3</v>
      </c>
      <c r="F159" s="98"/>
      <c r="G159" s="98"/>
      <c r="H159" s="147"/>
    </row>
    <row r="160" spans="1:8" x14ac:dyDescent="0.25">
      <c r="A160" s="160" t="s">
        <v>149</v>
      </c>
      <c r="B160" s="92">
        <f>B146*B147+B149*B150+B152*B153+B155*B156+B158*B159</f>
        <v>0</v>
      </c>
      <c r="C160" s="92">
        <f>C146*C147+C149*C150+C152*C153+C155*C156+C158*C159</f>
        <v>0</v>
      </c>
      <c r="D160" s="92">
        <f>D146*D147+D149*D150+D152*D153+D155*D156+D158*D159</f>
        <v>0</v>
      </c>
      <c r="E160" s="92">
        <f>E146*E147+E149*E150+E152*E153+E155*E156+E158*E159</f>
        <v>0</v>
      </c>
      <c r="F160" s="40"/>
      <c r="G160" s="140"/>
      <c r="H160" s="158">
        <f>SUM(B160:E160)</f>
        <v>0</v>
      </c>
    </row>
    <row r="161" spans="1:8" x14ac:dyDescent="0.25">
      <c r="A161" s="146"/>
      <c r="B161" s="98"/>
      <c r="C161" s="98"/>
      <c r="D161" s="98"/>
      <c r="E161" s="98"/>
      <c r="F161" s="98"/>
      <c r="G161" s="98"/>
      <c r="H161" s="147"/>
    </row>
    <row r="162" spans="1:8" ht="21.75" thickBot="1" x14ac:dyDescent="0.4">
      <c r="A162" s="162" t="s">
        <v>143</v>
      </c>
      <c r="B162" s="163"/>
      <c r="C162" s="163"/>
      <c r="D162" s="163"/>
      <c r="E162" s="163"/>
      <c r="F162" s="163"/>
      <c r="G162" s="163"/>
      <c r="H162" s="164">
        <f>H160+H137+H120</f>
        <v>1.5</v>
      </c>
    </row>
  </sheetData>
  <conditionalFormatting sqref="H32">
    <cfRule type="cellIs" dxfId="31" priority="7" operator="lessThan">
      <formula>100</formula>
    </cfRule>
    <cfRule type="cellIs" dxfId="30" priority="8" operator="greaterThan">
      <formula>100</formula>
    </cfRule>
    <cfRule type="cellIs" dxfId="29" priority="9" operator="equal">
      <formula>100</formula>
    </cfRule>
  </conditionalFormatting>
  <conditionalFormatting sqref="G55">
    <cfRule type="cellIs" dxfId="28" priority="5" operator="lessThan">
      <formula>4</formula>
    </cfRule>
    <cfRule type="cellIs" dxfId="27" priority="6" operator="greaterThan">
      <formula>3</formula>
    </cfRule>
  </conditionalFormatting>
  <conditionalFormatting sqref="G76">
    <cfRule type="cellIs" dxfId="26" priority="1" operator="greaterThan">
      <formula>5</formula>
    </cfRule>
    <cfRule type="cellIs" dxfId="25" priority="2" operator="lessThan">
      <formula>5</formula>
    </cfRule>
    <cfRule type="cellIs" dxfId="24" priority="3" operator="lessThan">
      <formula>4</formula>
    </cfRule>
    <cfRule type="cellIs" dxfId="23" priority="4" operator="greaterThan">
      <formula>3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22C9A05-B17F-433F-8AB7-4818D690012D}">
          <x14:formula1>
            <xm:f>'drop downs'!$F$2:$F$4</xm:f>
          </x14:formula1>
          <xm:sqref>B66 D66 B68:E68 B70:E70 B74:E74 B72 E72 B152:E152 B155 B146 D146 E155 B149:E149 B158:E158</xm:sqref>
        </x14:dataValidation>
        <x14:dataValidation type="list" allowBlank="1" showInputMessage="1" showErrorMessage="1" xr:uid="{64A66E4B-EA77-459B-B6A1-7EB54B6202AB}">
          <x14:formula1>
            <xm:f>'drop downs'!$D$2:$D$103</xm:f>
          </x14:formula1>
          <xm:sqref>E47 B10:F10 B15:F15 B18 D18:F18 B21:F21 B25:C25 E25:F25 B29 D29:E29 D117:E117 B117 B98:F98 B103:F103 B106 D106:F106 B109:F109 B113:F113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59A96-49A4-416B-B8D0-8B71F51A14E1}">
  <sheetPr codeName="Blad5"/>
  <dimension ref="A1:L162"/>
  <sheetViews>
    <sheetView zoomScale="80" zoomScaleNormal="80" workbookViewId="0">
      <selection activeCell="B74" sqref="B74"/>
    </sheetView>
  </sheetViews>
  <sheetFormatPr defaultRowHeight="15" x14ac:dyDescent="0.25"/>
  <cols>
    <col min="1" max="1" width="28.5703125" style="53" customWidth="1"/>
    <col min="2" max="2" width="26.28515625" style="53" customWidth="1"/>
    <col min="3" max="3" width="27.5703125" style="53" customWidth="1"/>
    <col min="4" max="4" width="27.42578125" style="53" customWidth="1"/>
    <col min="5" max="5" width="27.28515625" style="53" customWidth="1"/>
    <col min="6" max="6" width="27.7109375" style="53" customWidth="1"/>
    <col min="7" max="16384" width="9.140625" style="53"/>
  </cols>
  <sheetData>
    <row r="1" spans="1:6" s="5" customFormat="1" ht="23.25" x14ac:dyDescent="0.35">
      <c r="A1" s="4" t="s">
        <v>0</v>
      </c>
    </row>
    <row r="2" spans="1:6" s="5" customFormat="1" x14ac:dyDescent="0.25">
      <c r="A2" s="5" t="s">
        <v>30</v>
      </c>
      <c r="B2" s="133">
        <f>Identifier!B21</f>
        <v>0</v>
      </c>
      <c r="D2" s="6" t="s">
        <v>136</v>
      </c>
    </row>
    <row r="3" spans="1:6" s="5" customFormat="1" x14ac:dyDescent="0.25">
      <c r="A3" s="5" t="s">
        <v>31</v>
      </c>
      <c r="B3" s="134">
        <f>Identifier!B22</f>
        <v>0</v>
      </c>
      <c r="D3" s="6" t="s">
        <v>137</v>
      </c>
    </row>
    <row r="4" spans="1:6" s="5" customFormat="1" x14ac:dyDescent="0.25">
      <c r="D4" s="5" t="s">
        <v>138</v>
      </c>
    </row>
    <row r="5" spans="1:6" s="5" customFormat="1" ht="18.75" x14ac:dyDescent="0.3">
      <c r="A5" s="7" t="s">
        <v>52</v>
      </c>
      <c r="B5" s="7"/>
    </row>
    <row r="6" spans="1:6" s="5" customFormat="1" ht="15.75" thickBot="1" x14ac:dyDescent="0.3"/>
    <row r="7" spans="1:6" s="5" customFormat="1" x14ac:dyDescent="0.25">
      <c r="A7" s="8" t="s">
        <v>53</v>
      </c>
      <c r="B7" s="9" t="s">
        <v>54</v>
      </c>
      <c r="C7" s="10" t="s">
        <v>55</v>
      </c>
      <c r="D7" s="10" t="s">
        <v>1</v>
      </c>
      <c r="E7" s="10" t="s">
        <v>57</v>
      </c>
      <c r="F7" s="11" t="s">
        <v>58</v>
      </c>
    </row>
    <row r="8" spans="1:6" s="5" customFormat="1" x14ac:dyDescent="0.25">
      <c r="B8" s="12"/>
      <c r="C8" s="13"/>
      <c r="D8" s="13" t="s">
        <v>141</v>
      </c>
      <c r="E8" s="13"/>
      <c r="F8" s="14"/>
    </row>
    <row r="9" spans="1:6" s="5" customFormat="1" ht="15.75" thickBot="1" x14ac:dyDescent="0.3">
      <c r="B9" s="15"/>
      <c r="C9" s="16"/>
      <c r="D9" s="16" t="s">
        <v>56</v>
      </c>
      <c r="E9" s="16"/>
      <c r="F9" s="17"/>
    </row>
    <row r="10" spans="1:6" x14ac:dyDescent="0.25">
      <c r="A10" s="53" t="s">
        <v>118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</row>
    <row r="11" spans="1:6" s="5" customFormat="1" ht="15.75" thickBot="1" x14ac:dyDescent="0.3">
      <c r="B11" s="18"/>
      <c r="C11" s="18"/>
      <c r="D11" s="18"/>
      <c r="E11" s="18"/>
      <c r="F11" s="18"/>
    </row>
    <row r="12" spans="1:6" s="5" customFormat="1" x14ac:dyDescent="0.25">
      <c r="A12" s="8" t="s">
        <v>76</v>
      </c>
      <c r="B12" s="9" t="s">
        <v>60</v>
      </c>
      <c r="C12" s="10" t="s">
        <v>2</v>
      </c>
      <c r="D12" s="10" t="s">
        <v>63</v>
      </c>
      <c r="E12" s="10" t="s">
        <v>64</v>
      </c>
      <c r="F12" s="11" t="s">
        <v>4</v>
      </c>
    </row>
    <row r="13" spans="1:6" s="5" customFormat="1" x14ac:dyDescent="0.25">
      <c r="A13" s="8" t="s">
        <v>77</v>
      </c>
      <c r="B13" s="12" t="s">
        <v>61</v>
      </c>
      <c r="C13" s="13" t="s">
        <v>62</v>
      </c>
      <c r="D13" s="13" t="s">
        <v>3</v>
      </c>
      <c r="E13" s="13" t="s">
        <v>9</v>
      </c>
      <c r="F13" s="14" t="s">
        <v>5</v>
      </c>
    </row>
    <row r="14" spans="1:6" s="5" customFormat="1" ht="15.75" thickBot="1" x14ac:dyDescent="0.3">
      <c r="B14" s="15" t="s">
        <v>59</v>
      </c>
      <c r="C14" s="16"/>
      <c r="D14" s="16"/>
      <c r="E14" s="16"/>
      <c r="F14" s="17" t="s">
        <v>6</v>
      </c>
    </row>
    <row r="15" spans="1:6" x14ac:dyDescent="0.25">
      <c r="A15" s="56" t="s">
        <v>118</v>
      </c>
      <c r="B15" s="54">
        <v>0</v>
      </c>
      <c r="C15" s="54">
        <v>0</v>
      </c>
      <c r="D15" s="54">
        <v>0</v>
      </c>
      <c r="E15" s="54">
        <v>0</v>
      </c>
      <c r="F15" s="54">
        <v>0</v>
      </c>
    </row>
    <row r="16" spans="1:6" s="5" customFormat="1" ht="15.75" thickBot="1" x14ac:dyDescent="0.3">
      <c r="B16" s="18"/>
      <c r="C16" s="18"/>
      <c r="D16" s="18"/>
      <c r="E16" s="18"/>
      <c r="F16" s="18"/>
    </row>
    <row r="17" spans="1:9" s="5" customFormat="1" ht="15.75" thickBot="1" x14ac:dyDescent="0.3">
      <c r="A17" s="8" t="s">
        <v>81</v>
      </c>
      <c r="B17" s="19" t="s">
        <v>65</v>
      </c>
      <c r="C17" s="20"/>
      <c r="D17" s="20" t="s">
        <v>66</v>
      </c>
      <c r="E17" s="20" t="s">
        <v>67</v>
      </c>
      <c r="F17" s="21" t="s">
        <v>68</v>
      </c>
    </row>
    <row r="18" spans="1:9" x14ac:dyDescent="0.25">
      <c r="A18" s="56" t="s">
        <v>118</v>
      </c>
      <c r="B18" s="54">
        <v>0</v>
      </c>
      <c r="C18" s="57"/>
      <c r="D18" s="54">
        <v>0</v>
      </c>
      <c r="E18" s="54">
        <v>0</v>
      </c>
      <c r="F18" s="54">
        <v>0</v>
      </c>
    </row>
    <row r="19" spans="1:9" s="5" customFormat="1" ht="15.75" thickBot="1" x14ac:dyDescent="0.3">
      <c r="B19" s="18"/>
      <c r="C19" s="18"/>
      <c r="D19" s="18"/>
      <c r="E19" s="18"/>
      <c r="F19" s="18"/>
    </row>
    <row r="20" spans="1:9" s="26" customFormat="1" ht="30.75" thickBot="1" x14ac:dyDescent="0.3">
      <c r="A20" s="22" t="s">
        <v>7</v>
      </c>
      <c r="B20" s="23" t="s">
        <v>69</v>
      </c>
      <c r="C20" s="24" t="s">
        <v>74</v>
      </c>
      <c r="D20" s="24" t="s">
        <v>75</v>
      </c>
      <c r="E20" s="24" t="s">
        <v>70</v>
      </c>
      <c r="F20" s="25" t="s">
        <v>71</v>
      </c>
    </row>
    <row r="21" spans="1:9" x14ac:dyDescent="0.25">
      <c r="A21" s="56" t="s">
        <v>118</v>
      </c>
      <c r="B21" s="54">
        <v>0</v>
      </c>
      <c r="C21" s="54">
        <v>0</v>
      </c>
      <c r="D21" s="54">
        <v>0</v>
      </c>
      <c r="E21" s="54">
        <v>0</v>
      </c>
      <c r="F21" s="54">
        <v>0</v>
      </c>
    </row>
    <row r="22" spans="1:9" s="5" customFormat="1" ht="15.75" thickBot="1" x14ac:dyDescent="0.3">
      <c r="B22" s="18"/>
      <c r="C22" s="18"/>
      <c r="D22" s="18"/>
      <c r="E22" s="18"/>
      <c r="F22" s="18"/>
    </row>
    <row r="23" spans="1:9" s="5" customFormat="1" x14ac:dyDescent="0.25">
      <c r="A23" s="8" t="s">
        <v>8</v>
      </c>
      <c r="B23" s="9" t="s">
        <v>72</v>
      </c>
      <c r="C23" s="10" t="s">
        <v>73</v>
      </c>
      <c r="D23" s="10"/>
      <c r="E23" s="10" t="s">
        <v>131</v>
      </c>
      <c r="F23" s="11" t="s">
        <v>78</v>
      </c>
    </row>
    <row r="24" spans="1:9" s="5" customFormat="1" ht="15.75" thickBot="1" x14ac:dyDescent="0.3">
      <c r="A24" s="8"/>
      <c r="B24" s="15" t="s">
        <v>127</v>
      </c>
      <c r="C24" s="16"/>
      <c r="D24" s="16"/>
      <c r="E24" s="16" t="s">
        <v>132</v>
      </c>
      <c r="F24" s="17"/>
    </row>
    <row r="25" spans="1:9" ht="18" customHeight="1" x14ac:dyDescent="0.25">
      <c r="A25" s="56" t="s">
        <v>118</v>
      </c>
      <c r="B25" s="54">
        <v>0</v>
      </c>
      <c r="C25" s="54">
        <v>0</v>
      </c>
      <c r="D25" s="57"/>
      <c r="E25" s="54">
        <v>0</v>
      </c>
      <c r="F25" s="54">
        <v>0</v>
      </c>
    </row>
    <row r="26" spans="1:9" s="5" customFormat="1" ht="15.75" thickBot="1" x14ac:dyDescent="0.3">
      <c r="B26" s="18"/>
      <c r="C26" s="18"/>
      <c r="D26" s="18"/>
      <c r="E26" s="18"/>
      <c r="F26" s="18"/>
    </row>
    <row r="27" spans="1:9" s="5" customFormat="1" x14ac:dyDescent="0.25">
      <c r="A27" s="8" t="s">
        <v>82</v>
      </c>
      <c r="B27" s="9" t="s">
        <v>79</v>
      </c>
      <c r="C27" s="10"/>
      <c r="D27" s="10" t="s">
        <v>14</v>
      </c>
      <c r="E27" s="10" t="s">
        <v>80</v>
      </c>
      <c r="F27" s="11"/>
    </row>
    <row r="28" spans="1:9" s="5" customFormat="1" ht="15.75" thickBot="1" x14ac:dyDescent="0.3">
      <c r="B28" s="15" t="s">
        <v>15</v>
      </c>
      <c r="C28" s="16"/>
      <c r="D28" s="16"/>
      <c r="E28" s="16"/>
      <c r="F28" s="17"/>
    </row>
    <row r="29" spans="1:9" x14ac:dyDescent="0.25">
      <c r="A29" s="56" t="s">
        <v>118</v>
      </c>
      <c r="B29" s="54">
        <v>0</v>
      </c>
      <c r="C29" s="57"/>
      <c r="D29" s="54">
        <v>0</v>
      </c>
      <c r="E29" s="54">
        <v>0</v>
      </c>
      <c r="F29" s="57"/>
    </row>
    <row r="30" spans="1:9" s="5" customFormat="1" x14ac:dyDescent="0.25">
      <c r="B30" s="18"/>
      <c r="C30" s="18"/>
      <c r="D30" s="18"/>
      <c r="E30" s="18"/>
      <c r="F30" s="18"/>
    </row>
    <row r="31" spans="1:9" s="5" customFormat="1" x14ac:dyDescent="0.25">
      <c r="B31" s="18"/>
      <c r="C31" s="18"/>
      <c r="D31" s="18"/>
      <c r="E31" s="18"/>
      <c r="F31" s="18"/>
      <c r="H31" s="5" t="s">
        <v>13</v>
      </c>
    </row>
    <row r="32" spans="1:9" s="5" customFormat="1" x14ac:dyDescent="0.25">
      <c r="A32" s="27" t="s">
        <v>83</v>
      </c>
      <c r="B32" s="28">
        <f>B25+B21+B15+B10+B29</f>
        <v>0</v>
      </c>
      <c r="C32" s="28">
        <f>C25+C21+C15+C10+C29</f>
        <v>0</v>
      </c>
      <c r="D32" s="28">
        <f>D25+D21+D15+D10+D29</f>
        <v>0</v>
      </c>
      <c r="E32" s="28">
        <f>E25+E21+E15+E10+E29</f>
        <v>0</v>
      </c>
      <c r="F32" s="29">
        <f>F25+F21+F15+F10+F29</f>
        <v>0</v>
      </c>
      <c r="H32" s="5">
        <f>SUM(B32:G32)</f>
        <v>0</v>
      </c>
      <c r="I32" s="5" t="s">
        <v>133</v>
      </c>
    </row>
    <row r="33" spans="1:12" s="5" customFormat="1" x14ac:dyDescent="0.25">
      <c r="A33" s="30" t="s">
        <v>10</v>
      </c>
      <c r="B33" s="31">
        <v>0</v>
      </c>
      <c r="C33" s="31">
        <v>10</v>
      </c>
      <c r="D33" s="31">
        <v>20</v>
      </c>
      <c r="E33" s="31">
        <v>30</v>
      </c>
      <c r="F33" s="32">
        <v>50</v>
      </c>
    </row>
    <row r="34" spans="1:12" s="5" customFormat="1" x14ac:dyDescent="0.25">
      <c r="A34" s="30" t="s">
        <v>12</v>
      </c>
      <c r="B34" s="31">
        <f>B33*B32</f>
        <v>0</v>
      </c>
      <c r="C34" s="31">
        <f>C33*C32</f>
        <v>0</v>
      </c>
      <c r="D34" s="31">
        <f>D33*D32</f>
        <v>0</v>
      </c>
      <c r="E34" s="31">
        <f>E33*E32</f>
        <v>0</v>
      </c>
      <c r="F34" s="32">
        <f>F33*F32</f>
        <v>0</v>
      </c>
    </row>
    <row r="35" spans="1:12" s="5" customFormat="1" x14ac:dyDescent="0.25">
      <c r="A35" s="30"/>
      <c r="B35" s="31"/>
      <c r="C35" s="31"/>
      <c r="D35" s="31"/>
      <c r="E35" s="31"/>
      <c r="F35" s="32"/>
    </row>
    <row r="36" spans="1:12" s="5" customFormat="1" x14ac:dyDescent="0.25">
      <c r="A36" s="33" t="s">
        <v>42</v>
      </c>
      <c r="B36" s="34">
        <f>B34+C34+D34+E34+F34</f>
        <v>0</v>
      </c>
      <c r="C36" s="31"/>
      <c r="D36" s="31"/>
      <c r="E36" s="31"/>
      <c r="F36" s="32"/>
    </row>
    <row r="37" spans="1:12" s="5" customFormat="1" x14ac:dyDescent="0.25">
      <c r="A37" s="33" t="s">
        <v>84</v>
      </c>
      <c r="B37" s="31"/>
      <c r="C37" s="31"/>
      <c r="D37" s="31"/>
      <c r="E37" s="31"/>
      <c r="F37" s="32"/>
    </row>
    <row r="38" spans="1:12" s="5" customFormat="1" x14ac:dyDescent="0.25">
      <c r="A38" s="30"/>
      <c r="B38" s="31"/>
      <c r="C38" s="31"/>
      <c r="D38" s="31"/>
      <c r="E38" s="31"/>
      <c r="F38" s="32"/>
    </row>
    <row r="39" spans="1:12" s="5" customFormat="1" x14ac:dyDescent="0.25">
      <c r="A39" s="33" t="s">
        <v>35</v>
      </c>
      <c r="B39" s="34">
        <f>E10+F10+E15+F15+F18+E21+F21+E25+F25+D21</f>
        <v>0</v>
      </c>
      <c r="C39" s="31"/>
      <c r="D39" s="31"/>
      <c r="E39" s="31"/>
      <c r="F39" s="32"/>
    </row>
    <row r="40" spans="1:12" s="5" customFormat="1" x14ac:dyDescent="0.25">
      <c r="A40" s="35" t="s">
        <v>85</v>
      </c>
      <c r="B40" s="36">
        <f>100*(F10+F15+F18+F21+F25)+33*(E10+E15+E18+E21+E25)+25*(D21)</f>
        <v>0</v>
      </c>
      <c r="C40" s="37"/>
      <c r="D40" s="37"/>
      <c r="E40" s="37"/>
      <c r="F40" s="38"/>
    </row>
    <row r="41" spans="1:12" s="5" customFormat="1" x14ac:dyDescent="0.25"/>
    <row r="42" spans="1:12" s="5" customFormat="1" x14ac:dyDescent="0.25"/>
    <row r="43" spans="1:12" s="5" customFormat="1" x14ac:dyDescent="0.25"/>
    <row r="44" spans="1:12" s="5" customFormat="1" x14ac:dyDescent="0.25"/>
    <row r="45" spans="1:12" s="5" customFormat="1" ht="18.75" x14ac:dyDescent="0.3">
      <c r="A45" s="7" t="s">
        <v>39</v>
      </c>
    </row>
    <row r="46" spans="1:12" s="5" customFormat="1" ht="30" x14ac:dyDescent="0.25">
      <c r="A46" s="26" t="s">
        <v>86</v>
      </c>
      <c r="B46" s="39" t="s">
        <v>90</v>
      </c>
      <c r="C46" s="39" t="s">
        <v>92</v>
      </c>
      <c r="D46" s="39" t="s">
        <v>91</v>
      </c>
      <c r="E46" s="39" t="s">
        <v>93</v>
      </c>
      <c r="F46" s="39"/>
      <c r="G46" s="26"/>
      <c r="I46" s="26"/>
      <c r="J46" s="26"/>
      <c r="K46" s="26"/>
      <c r="L46" s="26"/>
    </row>
    <row r="47" spans="1:12" x14ac:dyDescent="0.25">
      <c r="B47" s="54">
        <v>0</v>
      </c>
      <c r="C47" s="54">
        <v>0</v>
      </c>
      <c r="D47" s="54">
        <v>0</v>
      </c>
      <c r="E47" s="54">
        <v>30</v>
      </c>
      <c r="F47" s="55"/>
      <c r="G47" s="53" t="s">
        <v>17</v>
      </c>
    </row>
    <row r="48" spans="1:12" s="5" customFormat="1" x14ac:dyDescent="0.25">
      <c r="A48" s="5" t="s">
        <v>87</v>
      </c>
      <c r="B48" s="18" t="s">
        <v>94</v>
      </c>
      <c r="C48" s="18" t="s">
        <v>119</v>
      </c>
      <c r="D48" s="18" t="s">
        <v>95</v>
      </c>
      <c r="E48" s="18"/>
      <c r="F48" s="18"/>
    </row>
    <row r="49" spans="1:8" x14ac:dyDescent="0.25">
      <c r="B49" s="54">
        <v>0</v>
      </c>
      <c r="C49" s="54">
        <v>0</v>
      </c>
      <c r="D49" s="54">
        <v>0</v>
      </c>
      <c r="E49" s="81"/>
      <c r="F49" s="55"/>
      <c r="G49" s="53" t="s">
        <v>20</v>
      </c>
    </row>
    <row r="50" spans="1:8" s="5" customFormat="1" x14ac:dyDescent="0.25">
      <c r="A50" s="5" t="s">
        <v>88</v>
      </c>
      <c r="B50" s="18" t="s">
        <v>96</v>
      </c>
      <c r="C50" s="18" t="s">
        <v>97</v>
      </c>
      <c r="D50" s="18" t="s">
        <v>98</v>
      </c>
      <c r="E50" s="18" t="s">
        <v>99</v>
      </c>
      <c r="F50" s="18"/>
    </row>
    <row r="51" spans="1:8" x14ac:dyDescent="0.25">
      <c r="B51" s="54">
        <v>0</v>
      </c>
      <c r="C51" s="54">
        <v>0</v>
      </c>
      <c r="D51" s="54">
        <v>0</v>
      </c>
      <c r="E51" s="54">
        <v>0</v>
      </c>
      <c r="F51" s="55"/>
      <c r="G51" s="53" t="s">
        <v>20</v>
      </c>
    </row>
    <row r="52" spans="1:8" s="5" customFormat="1" x14ac:dyDescent="0.25">
      <c r="A52" s="5" t="s">
        <v>89</v>
      </c>
      <c r="B52" s="18" t="s">
        <v>100</v>
      </c>
      <c r="C52" s="18" t="s">
        <v>120</v>
      </c>
      <c r="D52" s="18" t="s">
        <v>101</v>
      </c>
      <c r="E52" s="18" t="s">
        <v>102</v>
      </c>
      <c r="F52" s="18"/>
    </row>
    <row r="53" spans="1:8" x14ac:dyDescent="0.25">
      <c r="B53" s="54">
        <v>0</v>
      </c>
      <c r="C53" s="54">
        <v>0</v>
      </c>
      <c r="D53" s="54">
        <v>0</v>
      </c>
      <c r="E53" s="54">
        <v>0</v>
      </c>
      <c r="F53" s="55"/>
      <c r="G53" s="53" t="s">
        <v>18</v>
      </c>
    </row>
    <row r="54" spans="1:8" s="5" customFormat="1" x14ac:dyDescent="0.25">
      <c r="B54" s="18"/>
      <c r="C54" s="18"/>
      <c r="D54" s="18"/>
      <c r="E54" s="18"/>
      <c r="F54" s="18"/>
      <c r="G54" s="5" t="s">
        <v>13</v>
      </c>
    </row>
    <row r="55" spans="1:8" s="5" customFormat="1" x14ac:dyDescent="0.25">
      <c r="A55" s="27" t="s">
        <v>83</v>
      </c>
      <c r="B55" s="40">
        <f>B47+B49+B51+B53</f>
        <v>0</v>
      </c>
      <c r="C55" s="40">
        <f>C47+C49+C51+C53</f>
        <v>0</v>
      </c>
      <c r="D55" s="40">
        <f>D47+D49+D51+D53</f>
        <v>0</v>
      </c>
      <c r="E55" s="41">
        <f>E53+E51</f>
        <v>0</v>
      </c>
      <c r="F55" s="18"/>
      <c r="G55" s="5">
        <f>SUM(B55:F55)</f>
        <v>0</v>
      </c>
      <c r="H55" s="5" t="s">
        <v>135</v>
      </c>
    </row>
    <row r="56" spans="1:8" s="5" customFormat="1" x14ac:dyDescent="0.25">
      <c r="A56" s="30" t="s">
        <v>10</v>
      </c>
      <c r="B56" s="13">
        <f>1000-5*E47</f>
        <v>850</v>
      </c>
      <c r="C56" s="13">
        <f>500-2.5*E47</f>
        <v>425</v>
      </c>
      <c r="D56" s="13">
        <f>200-E47</f>
        <v>170</v>
      </c>
      <c r="E56" s="42">
        <v>0</v>
      </c>
      <c r="F56" s="18"/>
      <c r="G56" s="5" t="s">
        <v>16</v>
      </c>
    </row>
    <row r="57" spans="1:8" s="5" customFormat="1" x14ac:dyDescent="0.25">
      <c r="A57" s="30" t="s">
        <v>12</v>
      </c>
      <c r="B57" s="13">
        <f>B55*B56</f>
        <v>0</v>
      </c>
      <c r="C57" s="13">
        <f>C55*C56</f>
        <v>0</v>
      </c>
      <c r="D57" s="13">
        <f>D55*D56</f>
        <v>0</v>
      </c>
      <c r="E57" s="42">
        <f>E55*E56</f>
        <v>0</v>
      </c>
      <c r="F57" s="18"/>
    </row>
    <row r="58" spans="1:8" s="5" customFormat="1" x14ac:dyDescent="0.25">
      <c r="A58" s="43"/>
      <c r="B58" s="13"/>
      <c r="C58" s="13"/>
      <c r="D58" s="13"/>
      <c r="E58" s="42"/>
      <c r="F58" s="18"/>
    </row>
    <row r="59" spans="1:8" s="5" customFormat="1" x14ac:dyDescent="0.25">
      <c r="A59" s="33" t="s">
        <v>42</v>
      </c>
      <c r="B59" s="13">
        <f>B57+C57+D57+E57</f>
        <v>0</v>
      </c>
      <c r="C59" s="13"/>
      <c r="D59" s="13"/>
      <c r="E59" s="42"/>
      <c r="F59" s="18"/>
    </row>
    <row r="60" spans="1:8" s="5" customFormat="1" x14ac:dyDescent="0.25">
      <c r="A60" s="35" t="s">
        <v>103</v>
      </c>
      <c r="B60" s="44"/>
      <c r="C60" s="44"/>
      <c r="D60" s="44"/>
      <c r="E60" s="45"/>
      <c r="F60" s="18"/>
    </row>
    <row r="61" spans="1:8" s="5" customFormat="1" x14ac:dyDescent="0.25">
      <c r="A61" s="46"/>
      <c r="B61" s="18"/>
      <c r="C61" s="18"/>
      <c r="D61" s="18"/>
      <c r="E61" s="18"/>
      <c r="F61" s="18"/>
    </row>
    <row r="62" spans="1:8" s="5" customFormat="1" x14ac:dyDescent="0.25">
      <c r="B62" s="18"/>
      <c r="C62" s="18"/>
      <c r="D62" s="18"/>
      <c r="E62" s="18"/>
      <c r="F62" s="18"/>
    </row>
    <row r="63" spans="1:8" s="5" customFormat="1" ht="18.75" x14ac:dyDescent="0.3">
      <c r="A63" s="7" t="s">
        <v>104</v>
      </c>
      <c r="B63" s="18"/>
      <c r="C63" s="18"/>
      <c r="D63" s="18"/>
      <c r="E63" s="18"/>
      <c r="F63" s="18"/>
    </row>
    <row r="64" spans="1:8" s="5" customFormat="1" x14ac:dyDescent="0.25">
      <c r="B64" s="18"/>
      <c r="C64" s="18"/>
      <c r="D64" s="18"/>
      <c r="E64" s="18"/>
      <c r="F64" s="18"/>
    </row>
    <row r="65" spans="1:12" s="5" customFormat="1" x14ac:dyDescent="0.25">
      <c r="A65" s="5" t="s">
        <v>105</v>
      </c>
      <c r="B65" s="18" t="s">
        <v>106</v>
      </c>
      <c r="C65" s="18"/>
      <c r="D65" s="18" t="s">
        <v>107</v>
      </c>
      <c r="E65" s="18"/>
      <c r="F65" s="18"/>
    </row>
    <row r="66" spans="1:12" x14ac:dyDescent="0.25">
      <c r="B66" s="54">
        <v>0</v>
      </c>
      <c r="C66" s="55"/>
      <c r="D66" s="54">
        <v>0</v>
      </c>
      <c r="E66" s="55"/>
      <c r="F66" s="55" t="s">
        <v>130</v>
      </c>
    </row>
    <row r="67" spans="1:12" s="5" customFormat="1" x14ac:dyDescent="0.25">
      <c r="A67" s="5" t="s">
        <v>108</v>
      </c>
      <c r="B67" s="18">
        <v>30</v>
      </c>
      <c r="C67" s="18">
        <v>40</v>
      </c>
      <c r="D67" s="18">
        <v>60</v>
      </c>
      <c r="E67" s="18">
        <v>90</v>
      </c>
      <c r="F67" s="18"/>
    </row>
    <row r="68" spans="1:12" x14ac:dyDescent="0.25">
      <c r="B68" s="54">
        <v>0</v>
      </c>
      <c r="C68" s="54">
        <v>0</v>
      </c>
      <c r="D68" s="54">
        <v>0</v>
      </c>
      <c r="E68" s="54">
        <v>0</v>
      </c>
      <c r="F68" s="55" t="s">
        <v>130</v>
      </c>
    </row>
    <row r="69" spans="1:12" s="5" customFormat="1" x14ac:dyDescent="0.25">
      <c r="A69" s="47" t="s">
        <v>109</v>
      </c>
      <c r="B69" s="48" t="s">
        <v>19</v>
      </c>
      <c r="C69" s="48" t="s">
        <v>21</v>
      </c>
      <c r="D69" s="48" t="s">
        <v>22</v>
      </c>
      <c r="E69" s="48" t="s">
        <v>23</v>
      </c>
      <c r="F69" s="48"/>
      <c r="G69" s="47"/>
      <c r="I69" s="47"/>
      <c r="J69" s="47"/>
      <c r="K69" s="47"/>
      <c r="L69" s="47"/>
    </row>
    <row r="70" spans="1:12" x14ac:dyDescent="0.25">
      <c r="B70" s="54">
        <v>0</v>
      </c>
      <c r="C70" s="54">
        <v>0</v>
      </c>
      <c r="D70" s="54">
        <v>0</v>
      </c>
      <c r="E70" s="54">
        <v>0</v>
      </c>
      <c r="F70" s="55" t="s">
        <v>130</v>
      </c>
    </row>
    <row r="71" spans="1:12" s="5" customFormat="1" x14ac:dyDescent="0.25">
      <c r="A71" s="5" t="s">
        <v>110</v>
      </c>
      <c r="B71" s="18" t="s">
        <v>111</v>
      </c>
      <c r="C71" s="18"/>
      <c r="D71" s="18"/>
      <c r="E71" s="18" t="s">
        <v>112</v>
      </c>
      <c r="F71" s="18"/>
    </row>
    <row r="72" spans="1:12" x14ac:dyDescent="0.25">
      <c r="B72" s="54">
        <v>0</v>
      </c>
      <c r="C72" s="55"/>
      <c r="D72" s="55"/>
      <c r="E72" s="54">
        <v>0</v>
      </c>
      <c r="F72" s="55" t="s">
        <v>130</v>
      </c>
    </row>
    <row r="73" spans="1:12" s="5" customFormat="1" x14ac:dyDescent="0.25">
      <c r="A73" s="26" t="s">
        <v>113</v>
      </c>
      <c r="B73" s="39" t="s">
        <v>114</v>
      </c>
      <c r="C73" s="39" t="s">
        <v>115</v>
      </c>
      <c r="D73" s="39" t="s">
        <v>116</v>
      </c>
      <c r="E73" s="39" t="s">
        <v>117</v>
      </c>
      <c r="F73" s="18"/>
    </row>
    <row r="74" spans="1:12" x14ac:dyDescent="0.25">
      <c r="B74" s="54">
        <v>0</v>
      </c>
      <c r="C74" s="54">
        <v>0</v>
      </c>
      <c r="D74" s="54">
        <v>0</v>
      </c>
      <c r="E74" s="54">
        <v>0</v>
      </c>
      <c r="F74" s="55" t="s">
        <v>130</v>
      </c>
    </row>
    <row r="75" spans="1:12" s="5" customFormat="1" x14ac:dyDescent="0.25">
      <c r="B75" s="18"/>
      <c r="C75" s="18"/>
      <c r="D75" s="18"/>
      <c r="E75" s="18"/>
      <c r="F75" s="18"/>
      <c r="G75" s="5" t="s">
        <v>11</v>
      </c>
    </row>
    <row r="76" spans="1:12" s="5" customFormat="1" x14ac:dyDescent="0.25">
      <c r="A76" s="27" t="s">
        <v>83</v>
      </c>
      <c r="B76" s="40">
        <f>B66+B68+B70+B72+B74</f>
        <v>0</v>
      </c>
      <c r="C76" s="40">
        <f>C66+C68+C70+C72+C74</f>
        <v>0</v>
      </c>
      <c r="D76" s="40">
        <f>D66+D68+D70+D72+D74</f>
        <v>0</v>
      </c>
      <c r="E76" s="41">
        <f>E66+E68+E70+E72+E74</f>
        <v>0</v>
      </c>
      <c r="F76" s="18"/>
      <c r="G76" s="5">
        <f>SUM(B76:F76)</f>
        <v>0</v>
      </c>
      <c r="H76" s="5" t="s">
        <v>134</v>
      </c>
    </row>
    <row r="77" spans="1:12" s="5" customFormat="1" x14ac:dyDescent="0.25">
      <c r="A77" s="30" t="s">
        <v>10</v>
      </c>
      <c r="B77" s="13">
        <v>2000</v>
      </c>
      <c r="C77" s="13">
        <v>1250</v>
      </c>
      <c r="D77" s="13">
        <v>750</v>
      </c>
      <c r="E77" s="42">
        <v>0</v>
      </c>
      <c r="F77" s="18"/>
    </row>
    <row r="78" spans="1:12" s="5" customFormat="1" x14ac:dyDescent="0.25">
      <c r="A78" s="30" t="s">
        <v>12</v>
      </c>
      <c r="B78" s="13">
        <f>B76*B77</f>
        <v>0</v>
      </c>
      <c r="C78" s="13">
        <f>C76*C77</f>
        <v>0</v>
      </c>
      <c r="D78" s="13">
        <f>D76*D77</f>
        <v>0</v>
      </c>
      <c r="E78" s="42">
        <f>E76*E77</f>
        <v>0</v>
      </c>
      <c r="F78" s="18"/>
    </row>
    <row r="79" spans="1:12" s="5" customFormat="1" x14ac:dyDescent="0.25">
      <c r="A79" s="43"/>
      <c r="B79" s="49"/>
      <c r="C79" s="13"/>
      <c r="D79" s="13"/>
      <c r="E79" s="42"/>
      <c r="F79" s="18"/>
      <c r="G79" s="18"/>
    </row>
    <row r="80" spans="1:12" s="5" customFormat="1" x14ac:dyDescent="0.25">
      <c r="A80" s="35" t="s">
        <v>42</v>
      </c>
      <c r="B80" s="50">
        <f>B78+C78+D78+E78</f>
        <v>0</v>
      </c>
      <c r="C80" s="51"/>
      <c r="D80" s="51"/>
      <c r="E80" s="52"/>
      <c r="G80" s="5">
        <v>0</v>
      </c>
    </row>
    <row r="81" spans="1:8" s="5" customFormat="1" x14ac:dyDescent="0.25"/>
    <row r="82" spans="1:8" s="5" customFormat="1" x14ac:dyDescent="0.25"/>
    <row r="83" spans="1:8" s="5" customFormat="1" x14ac:dyDescent="0.25"/>
    <row r="84" spans="1:8" ht="15.75" thickBot="1" x14ac:dyDescent="0.3"/>
    <row r="85" spans="1:8" ht="21" x14ac:dyDescent="0.35">
      <c r="A85" s="141" t="s">
        <v>146</v>
      </c>
      <c r="B85" s="142"/>
      <c r="C85" s="142"/>
      <c r="D85" s="142"/>
      <c r="E85" s="142"/>
      <c r="F85" s="142"/>
      <c r="G85" s="142"/>
      <c r="H85" s="143"/>
    </row>
    <row r="86" spans="1:8" ht="23.25" x14ac:dyDescent="0.35">
      <c r="A86" s="144" t="s">
        <v>144</v>
      </c>
      <c r="B86" s="49"/>
      <c r="C86" s="49"/>
      <c r="D86" s="49"/>
      <c r="E86" s="49"/>
      <c r="F86" s="49"/>
      <c r="G86" s="49"/>
      <c r="H86" s="145"/>
    </row>
    <row r="87" spans="1:8" x14ac:dyDescent="0.25">
      <c r="A87" s="146"/>
      <c r="B87" s="98"/>
      <c r="C87" s="98"/>
      <c r="D87" s="98"/>
      <c r="E87" s="98"/>
      <c r="F87" s="98"/>
      <c r="G87" s="98"/>
      <c r="H87" s="147"/>
    </row>
    <row r="88" spans="1:8" x14ac:dyDescent="0.25">
      <c r="A88" s="146"/>
      <c r="B88" s="98"/>
      <c r="C88" s="98"/>
      <c r="D88" s="98"/>
      <c r="E88" s="98"/>
      <c r="F88" s="98"/>
      <c r="G88" s="98"/>
      <c r="H88" s="147"/>
    </row>
    <row r="89" spans="1:8" x14ac:dyDescent="0.25">
      <c r="A89" s="146"/>
      <c r="B89" s="98"/>
      <c r="C89" s="98"/>
      <c r="D89" s="98"/>
      <c r="E89" s="98"/>
      <c r="F89" s="98"/>
      <c r="G89" s="98"/>
      <c r="H89" s="147"/>
    </row>
    <row r="90" spans="1:8" x14ac:dyDescent="0.25">
      <c r="A90" s="148" t="s">
        <v>30</v>
      </c>
      <c r="B90" s="149">
        <f>B2</f>
        <v>0</v>
      </c>
      <c r="C90" s="49"/>
      <c r="D90" s="150"/>
      <c r="E90" s="49"/>
      <c r="F90" s="49"/>
      <c r="G90" s="49"/>
      <c r="H90" s="145"/>
    </row>
    <row r="91" spans="1:8" x14ac:dyDescent="0.25">
      <c r="A91" s="148" t="s">
        <v>31</v>
      </c>
      <c r="B91" s="149">
        <f>B3</f>
        <v>0</v>
      </c>
      <c r="C91" s="49"/>
      <c r="D91" s="150"/>
      <c r="E91" s="49"/>
      <c r="F91" s="49"/>
      <c r="G91" s="49"/>
      <c r="H91" s="145"/>
    </row>
    <row r="92" spans="1:8" x14ac:dyDescent="0.25">
      <c r="A92" s="148"/>
      <c r="B92" s="49"/>
      <c r="C92" s="49"/>
      <c r="D92" s="49"/>
      <c r="E92" s="49"/>
      <c r="F92" s="49"/>
      <c r="G92" s="49"/>
      <c r="H92" s="145"/>
    </row>
    <row r="93" spans="1:8" ht="18.75" x14ac:dyDescent="0.3">
      <c r="A93" s="151" t="s">
        <v>52</v>
      </c>
      <c r="B93" s="152"/>
      <c r="C93" s="49"/>
      <c r="D93" s="49"/>
      <c r="E93" s="49"/>
      <c r="F93" s="49"/>
      <c r="G93" s="49"/>
      <c r="H93" s="145"/>
    </row>
    <row r="94" spans="1:8" ht="15.75" thickBot="1" x14ac:dyDescent="0.3">
      <c r="A94" s="148"/>
      <c r="B94" s="49"/>
      <c r="C94" s="49"/>
      <c r="D94" s="49"/>
      <c r="E94" s="49"/>
      <c r="F94" s="49"/>
      <c r="G94" s="49"/>
      <c r="H94" s="145"/>
    </row>
    <row r="95" spans="1:8" x14ac:dyDescent="0.25">
      <c r="A95" s="107" t="s">
        <v>53</v>
      </c>
      <c r="B95" s="9" t="s">
        <v>54</v>
      </c>
      <c r="C95" s="10" t="s">
        <v>55</v>
      </c>
      <c r="D95" s="10" t="s">
        <v>1</v>
      </c>
      <c r="E95" s="10" t="s">
        <v>57</v>
      </c>
      <c r="F95" s="11" t="s">
        <v>58</v>
      </c>
      <c r="G95" s="49"/>
      <c r="H95" s="145"/>
    </row>
    <row r="96" spans="1:8" x14ac:dyDescent="0.25">
      <c r="A96" s="108"/>
      <c r="B96" s="12"/>
      <c r="C96" s="13"/>
      <c r="D96" s="13" t="s">
        <v>141</v>
      </c>
      <c r="E96" s="13"/>
      <c r="F96" s="14"/>
      <c r="G96" s="49"/>
      <c r="H96" s="145"/>
    </row>
    <row r="97" spans="1:8" x14ac:dyDescent="0.25">
      <c r="A97" s="108"/>
      <c r="B97" s="115"/>
      <c r="C97" s="44"/>
      <c r="D97" s="44" t="s">
        <v>140</v>
      </c>
      <c r="E97" s="44"/>
      <c r="F97" s="116"/>
      <c r="G97" s="49"/>
      <c r="H97" s="145"/>
    </row>
    <row r="98" spans="1:8" x14ac:dyDescent="0.25">
      <c r="A98" s="103" t="s">
        <v>118</v>
      </c>
      <c r="B98" s="86">
        <f>B10</f>
        <v>0</v>
      </c>
      <c r="C98" s="87">
        <f t="shared" ref="C98:F98" si="0">C10</f>
        <v>0</v>
      </c>
      <c r="D98" s="87">
        <f t="shared" si="0"/>
        <v>0</v>
      </c>
      <c r="E98" s="87">
        <f t="shared" si="0"/>
        <v>0</v>
      </c>
      <c r="F98" s="88">
        <f t="shared" si="0"/>
        <v>0</v>
      </c>
      <c r="G98" s="98"/>
      <c r="H98" s="147"/>
    </row>
    <row r="99" spans="1:8" ht="15.75" thickBot="1" x14ac:dyDescent="0.3">
      <c r="A99" s="109" t="s">
        <v>142</v>
      </c>
      <c r="B99" s="93">
        <v>6.51</v>
      </c>
      <c r="C99" s="94">
        <v>5.45</v>
      </c>
      <c r="D99" s="94">
        <v>2.37</v>
      </c>
      <c r="E99" s="94">
        <v>0.5</v>
      </c>
      <c r="F99" s="95">
        <v>0.5</v>
      </c>
      <c r="G99" s="49"/>
      <c r="H99" s="145"/>
    </row>
    <row r="100" spans="1:8" x14ac:dyDescent="0.25">
      <c r="A100" s="107" t="s">
        <v>76</v>
      </c>
      <c r="B100" s="9" t="s">
        <v>60</v>
      </c>
      <c r="C100" s="10" t="s">
        <v>2</v>
      </c>
      <c r="D100" s="10" t="s">
        <v>63</v>
      </c>
      <c r="E100" s="10" t="s">
        <v>64</v>
      </c>
      <c r="F100" s="11" t="s">
        <v>4</v>
      </c>
      <c r="G100" s="49"/>
      <c r="H100" s="145"/>
    </row>
    <row r="101" spans="1:8" x14ac:dyDescent="0.25">
      <c r="A101" s="110" t="s">
        <v>77</v>
      </c>
      <c r="B101" s="12" t="s">
        <v>61</v>
      </c>
      <c r="C101" s="13" t="s">
        <v>62</v>
      </c>
      <c r="D101" s="13" t="s">
        <v>3</v>
      </c>
      <c r="E101" s="13" t="s">
        <v>9</v>
      </c>
      <c r="F101" s="14" t="s">
        <v>5</v>
      </c>
      <c r="G101" s="49"/>
      <c r="H101" s="145"/>
    </row>
    <row r="102" spans="1:8" x14ac:dyDescent="0.25">
      <c r="A102" s="108"/>
      <c r="B102" s="115" t="s">
        <v>59</v>
      </c>
      <c r="C102" s="44"/>
      <c r="D102" s="44"/>
      <c r="E102" s="44"/>
      <c r="F102" s="116" t="s">
        <v>6</v>
      </c>
      <c r="G102" s="49"/>
      <c r="H102" s="145"/>
    </row>
    <row r="103" spans="1:8" x14ac:dyDescent="0.25">
      <c r="A103" s="111" t="s">
        <v>118</v>
      </c>
      <c r="B103" s="86">
        <f>B15</f>
        <v>0</v>
      </c>
      <c r="C103" s="87">
        <f t="shared" ref="C103:F103" si="1">C15</f>
        <v>0</v>
      </c>
      <c r="D103" s="87">
        <f t="shared" si="1"/>
        <v>0</v>
      </c>
      <c r="E103" s="87">
        <f t="shared" si="1"/>
        <v>0</v>
      </c>
      <c r="F103" s="88">
        <f t="shared" si="1"/>
        <v>0</v>
      </c>
      <c r="G103" s="98"/>
      <c r="H103" s="147"/>
    </row>
    <row r="104" spans="1:8" ht="15.75" thickBot="1" x14ac:dyDescent="0.3">
      <c r="A104" s="109" t="s">
        <v>142</v>
      </c>
      <c r="B104" s="93">
        <v>6.9</v>
      </c>
      <c r="C104" s="94">
        <v>6.9</v>
      </c>
      <c r="D104" s="94">
        <v>4.0999999999999996</v>
      </c>
      <c r="E104" s="94">
        <v>3</v>
      </c>
      <c r="F104" s="95">
        <v>3</v>
      </c>
      <c r="G104" s="49"/>
      <c r="H104" s="145"/>
    </row>
    <row r="105" spans="1:8" x14ac:dyDescent="0.25">
      <c r="A105" s="107" t="s">
        <v>81</v>
      </c>
      <c r="B105" s="117" t="s">
        <v>65</v>
      </c>
      <c r="C105" s="118"/>
      <c r="D105" s="118" t="s">
        <v>66</v>
      </c>
      <c r="E105" s="118" t="s">
        <v>67</v>
      </c>
      <c r="F105" s="119" t="s">
        <v>68</v>
      </c>
      <c r="G105" s="49"/>
      <c r="H105" s="145"/>
    </row>
    <row r="106" spans="1:8" x14ac:dyDescent="0.25">
      <c r="A106" s="111" t="s">
        <v>118</v>
      </c>
      <c r="B106" s="86">
        <f>B18</f>
        <v>0</v>
      </c>
      <c r="C106" s="113"/>
      <c r="D106" s="87">
        <f>D18</f>
        <v>0</v>
      </c>
      <c r="E106" s="87">
        <f t="shared" ref="E106:F106" si="2">E18</f>
        <v>0</v>
      </c>
      <c r="F106" s="88">
        <f t="shared" si="2"/>
        <v>0</v>
      </c>
      <c r="G106" s="98"/>
      <c r="H106" s="147"/>
    </row>
    <row r="107" spans="1:8" ht="15.75" thickBot="1" x14ac:dyDescent="0.3">
      <c r="A107" s="109" t="s">
        <v>142</v>
      </c>
      <c r="B107" s="93">
        <v>20.9</v>
      </c>
      <c r="C107" s="114"/>
      <c r="D107" s="94">
        <v>15</v>
      </c>
      <c r="E107" s="94">
        <v>0.96</v>
      </c>
      <c r="F107" s="95">
        <v>0.96</v>
      </c>
      <c r="G107" s="49"/>
      <c r="H107" s="145"/>
    </row>
    <row r="108" spans="1:8" ht="30" x14ac:dyDescent="0.25">
      <c r="A108" s="112" t="s">
        <v>7</v>
      </c>
      <c r="B108" s="120" t="s">
        <v>69</v>
      </c>
      <c r="C108" s="121" t="s">
        <v>74</v>
      </c>
      <c r="D108" s="121" t="s">
        <v>75</v>
      </c>
      <c r="E108" s="121" t="s">
        <v>70</v>
      </c>
      <c r="F108" s="122" t="s">
        <v>71</v>
      </c>
      <c r="G108" s="153"/>
      <c r="H108" s="154"/>
    </row>
    <row r="109" spans="1:8" x14ac:dyDescent="0.25">
      <c r="A109" s="111" t="s">
        <v>118</v>
      </c>
      <c r="B109" s="86">
        <f>B21</f>
        <v>0</v>
      </c>
      <c r="C109" s="87">
        <f t="shared" ref="C109:F109" si="3">C21</f>
        <v>0</v>
      </c>
      <c r="D109" s="87">
        <f t="shared" si="3"/>
        <v>0</v>
      </c>
      <c r="E109" s="87">
        <f t="shared" si="3"/>
        <v>0</v>
      </c>
      <c r="F109" s="88">
        <f t="shared" si="3"/>
        <v>0</v>
      </c>
      <c r="G109" s="98"/>
      <c r="H109" s="147"/>
    </row>
    <row r="110" spans="1:8" ht="15.75" thickBot="1" x14ac:dyDescent="0.3">
      <c r="A110" s="109" t="s">
        <v>142</v>
      </c>
      <c r="B110" s="93">
        <v>3.37</v>
      </c>
      <c r="C110" s="94">
        <v>4.66</v>
      </c>
      <c r="D110" s="94">
        <v>0.3</v>
      </c>
      <c r="E110" s="94">
        <v>0.5</v>
      </c>
      <c r="F110" s="95">
        <v>3.2</v>
      </c>
      <c r="G110" s="49"/>
      <c r="H110" s="145"/>
    </row>
    <row r="111" spans="1:8" x14ac:dyDescent="0.25">
      <c r="A111" s="107" t="s">
        <v>8</v>
      </c>
      <c r="B111" s="9" t="s">
        <v>72</v>
      </c>
      <c r="C111" s="10" t="s">
        <v>73</v>
      </c>
      <c r="D111" s="10"/>
      <c r="E111" s="10" t="s">
        <v>131</v>
      </c>
      <c r="F111" s="11" t="s">
        <v>78</v>
      </c>
      <c r="G111" s="49"/>
      <c r="H111" s="145"/>
    </row>
    <row r="112" spans="1:8" x14ac:dyDescent="0.25">
      <c r="A112" s="110"/>
      <c r="B112" s="115" t="s">
        <v>127</v>
      </c>
      <c r="C112" s="44"/>
      <c r="D112" s="44"/>
      <c r="E112" s="44" t="s">
        <v>132</v>
      </c>
      <c r="F112" s="116"/>
      <c r="G112" s="49"/>
      <c r="H112" s="145"/>
    </row>
    <row r="113" spans="1:8" x14ac:dyDescent="0.25">
      <c r="A113" s="111" t="s">
        <v>118</v>
      </c>
      <c r="B113" s="86">
        <f>B25</f>
        <v>0</v>
      </c>
      <c r="C113" s="87">
        <f t="shared" ref="C113:F113" si="4">C25</f>
        <v>0</v>
      </c>
      <c r="D113" s="123"/>
      <c r="E113" s="87">
        <f t="shared" si="4"/>
        <v>0</v>
      </c>
      <c r="F113" s="88">
        <f t="shared" si="4"/>
        <v>0</v>
      </c>
      <c r="G113" s="98"/>
      <c r="H113" s="147"/>
    </row>
    <row r="114" spans="1:8" ht="15.75" thickBot="1" x14ac:dyDescent="0.3">
      <c r="A114" s="109" t="s">
        <v>142</v>
      </c>
      <c r="B114" s="93">
        <v>7.73</v>
      </c>
      <c r="C114" s="94">
        <v>3.38</v>
      </c>
      <c r="D114" s="114"/>
      <c r="E114" s="94">
        <v>0.5</v>
      </c>
      <c r="F114" s="95">
        <v>3.2</v>
      </c>
      <c r="G114" s="49"/>
      <c r="H114" s="145"/>
    </row>
    <row r="115" spans="1:8" x14ac:dyDescent="0.25">
      <c r="A115" s="107" t="s">
        <v>82</v>
      </c>
      <c r="B115" s="9" t="s">
        <v>79</v>
      </c>
      <c r="C115" s="10"/>
      <c r="D115" s="10" t="s">
        <v>14</v>
      </c>
      <c r="E115" s="11" t="s">
        <v>80</v>
      </c>
      <c r="F115" s="11"/>
      <c r="G115" s="49"/>
      <c r="H115" s="145"/>
    </row>
    <row r="116" spans="1:8" x14ac:dyDescent="0.25">
      <c r="A116" s="108"/>
      <c r="B116" s="115" t="s">
        <v>15</v>
      </c>
      <c r="C116" s="44"/>
      <c r="D116" s="44"/>
      <c r="E116" s="116"/>
      <c r="F116" s="116"/>
      <c r="G116" s="49"/>
      <c r="H116" s="145"/>
    </row>
    <row r="117" spans="1:8" x14ac:dyDescent="0.25">
      <c r="A117" s="111" t="s">
        <v>118</v>
      </c>
      <c r="B117" s="86">
        <f>B29</f>
        <v>0</v>
      </c>
      <c r="C117" s="113"/>
      <c r="D117" s="87">
        <f>D29</f>
        <v>0</v>
      </c>
      <c r="E117" s="88">
        <f>E29</f>
        <v>0</v>
      </c>
      <c r="F117" s="113"/>
      <c r="G117" s="98"/>
      <c r="H117" s="147"/>
    </row>
    <row r="118" spans="1:8" ht="15.75" thickBot="1" x14ac:dyDescent="0.3">
      <c r="A118" s="109" t="s">
        <v>142</v>
      </c>
      <c r="B118" s="93">
        <v>4.59</v>
      </c>
      <c r="C118" s="114"/>
      <c r="D118" s="94">
        <v>4</v>
      </c>
      <c r="E118" s="95">
        <v>1.1000000000000001</v>
      </c>
      <c r="F118" s="155"/>
      <c r="G118" s="49"/>
      <c r="H118" s="145"/>
    </row>
    <row r="119" spans="1:8" x14ac:dyDescent="0.25">
      <c r="A119" s="148"/>
      <c r="B119" s="13"/>
      <c r="C119" s="13"/>
      <c r="D119" s="13"/>
      <c r="E119" s="13"/>
      <c r="F119" s="13"/>
      <c r="G119" s="49"/>
      <c r="H119" s="156" t="s">
        <v>83</v>
      </c>
    </row>
    <row r="120" spans="1:8" x14ac:dyDescent="0.25">
      <c r="A120" s="157" t="s">
        <v>148</v>
      </c>
      <c r="B120" s="28">
        <f>(B98*B99+B103*B104+B106*B107+B109*B110+B113*B114+B117*B118)/100</f>
        <v>0</v>
      </c>
      <c r="C120" s="28">
        <f>(C98*C99+C103*C104+C106*C107+C109*C110+C113*C114+C117*C118)/100</f>
        <v>0</v>
      </c>
      <c r="D120" s="28">
        <f>(D98*D99+D103*D104+D106*D107+D109*D110+D113*D114+D117*D118)/100</f>
        <v>0</v>
      </c>
      <c r="E120" s="28">
        <f>(E98*E99+E103*E104+E106*E107+E109*E110+E113*E114+E117*E118)/100</f>
        <v>0</v>
      </c>
      <c r="F120" s="28">
        <f>(F98*F99+F103*F104+F106*F107+F109*F110+F113*F114+F117*F118)/100</f>
        <v>0</v>
      </c>
      <c r="G120" s="139"/>
      <c r="H120" s="158">
        <f>SUM(B120:F120)</f>
        <v>0</v>
      </c>
    </row>
    <row r="121" spans="1:8" x14ac:dyDescent="0.25">
      <c r="A121" s="148"/>
      <c r="B121" s="49"/>
      <c r="C121" s="49"/>
      <c r="D121" s="49"/>
      <c r="E121" s="49"/>
      <c r="F121" s="49"/>
      <c r="G121" s="49"/>
      <c r="H121" s="145"/>
    </row>
    <row r="122" spans="1:8" x14ac:dyDescent="0.25">
      <c r="A122" s="148"/>
      <c r="B122" s="49"/>
      <c r="C122" s="49"/>
      <c r="D122" s="49"/>
      <c r="E122" s="49"/>
      <c r="F122" s="49"/>
      <c r="G122" s="49"/>
      <c r="H122" s="145"/>
    </row>
    <row r="123" spans="1:8" x14ac:dyDescent="0.25">
      <c r="A123" s="148"/>
      <c r="B123" s="49"/>
      <c r="C123" s="49"/>
      <c r="D123" s="49"/>
      <c r="E123" s="49"/>
      <c r="F123" s="49"/>
      <c r="G123" s="49"/>
      <c r="H123" s="145"/>
    </row>
    <row r="124" spans="1:8" ht="19.5" thickBot="1" x14ac:dyDescent="0.35">
      <c r="A124" s="151" t="s">
        <v>39</v>
      </c>
      <c r="B124" s="49"/>
      <c r="C124" s="49"/>
      <c r="D124" s="49"/>
      <c r="E124" s="49"/>
      <c r="F124" s="49"/>
      <c r="G124" s="49"/>
      <c r="H124" s="145"/>
    </row>
    <row r="125" spans="1:8" ht="30" x14ac:dyDescent="0.25">
      <c r="A125" s="106" t="s">
        <v>86</v>
      </c>
      <c r="B125" s="83" t="s">
        <v>90</v>
      </c>
      <c r="C125" s="84" t="s">
        <v>92</v>
      </c>
      <c r="D125" s="84" t="s">
        <v>91</v>
      </c>
      <c r="E125" s="85" t="s">
        <v>93</v>
      </c>
      <c r="F125" s="159"/>
      <c r="G125" s="153"/>
      <c r="H125" s="145"/>
    </row>
    <row r="126" spans="1:8" x14ac:dyDescent="0.25">
      <c r="A126" s="103"/>
      <c r="B126" s="86">
        <f>B47</f>
        <v>0</v>
      </c>
      <c r="C126" s="87">
        <f t="shared" ref="C126:D126" si="5">C47</f>
        <v>0</v>
      </c>
      <c r="D126" s="87">
        <f t="shared" si="5"/>
        <v>0</v>
      </c>
      <c r="E126" s="88">
        <f>E47</f>
        <v>30</v>
      </c>
      <c r="F126" s="96"/>
      <c r="G126" s="98"/>
      <c r="H126" s="147"/>
    </row>
    <row r="127" spans="1:8" ht="15.75" thickBot="1" x14ac:dyDescent="0.3">
      <c r="A127" s="104" t="s">
        <v>142</v>
      </c>
      <c r="B127" s="89">
        <v>0.73</v>
      </c>
      <c r="C127" s="90">
        <v>1.4</v>
      </c>
      <c r="D127" s="90">
        <v>2.1</v>
      </c>
      <c r="E127" s="91">
        <f>E126/20</f>
        <v>1.5</v>
      </c>
      <c r="F127" s="98"/>
      <c r="G127" s="98"/>
      <c r="H127" s="147"/>
    </row>
    <row r="128" spans="1:8" x14ac:dyDescent="0.25">
      <c r="A128" s="102" t="s">
        <v>87</v>
      </c>
      <c r="B128" s="9" t="s">
        <v>94</v>
      </c>
      <c r="C128" s="10" t="s">
        <v>119</v>
      </c>
      <c r="D128" s="11" t="s">
        <v>95</v>
      </c>
      <c r="E128" s="13"/>
      <c r="F128" s="13"/>
      <c r="G128" s="49"/>
      <c r="H128" s="145"/>
    </row>
    <row r="129" spans="1:8" x14ac:dyDescent="0.25">
      <c r="A129" s="103"/>
      <c r="B129" s="86">
        <f>B49</f>
        <v>0</v>
      </c>
      <c r="C129" s="87">
        <f t="shared" ref="C129:D129" si="6">C49</f>
        <v>0</v>
      </c>
      <c r="D129" s="88">
        <f t="shared" si="6"/>
        <v>0</v>
      </c>
      <c r="E129" s="123"/>
      <c r="F129" s="96"/>
      <c r="G129" s="98"/>
      <c r="H129" s="147"/>
    </row>
    <row r="130" spans="1:8" ht="15.75" thickBot="1" x14ac:dyDescent="0.3">
      <c r="A130" s="104" t="s">
        <v>142</v>
      </c>
      <c r="B130" s="86">
        <v>1</v>
      </c>
      <c r="C130" s="87">
        <v>0.2</v>
      </c>
      <c r="D130" s="88">
        <v>2</v>
      </c>
      <c r="E130" s="123"/>
      <c r="F130" s="96"/>
      <c r="G130" s="98"/>
      <c r="H130" s="147"/>
    </row>
    <row r="131" spans="1:8" x14ac:dyDescent="0.25">
      <c r="A131" s="102" t="s">
        <v>88</v>
      </c>
      <c r="B131" s="9" t="s">
        <v>96</v>
      </c>
      <c r="C131" s="10" t="s">
        <v>97</v>
      </c>
      <c r="D131" s="10" t="s">
        <v>98</v>
      </c>
      <c r="E131" s="11" t="s">
        <v>99</v>
      </c>
      <c r="F131" s="13"/>
      <c r="G131" s="49"/>
      <c r="H131" s="145"/>
    </row>
    <row r="132" spans="1:8" x14ac:dyDescent="0.25">
      <c r="A132" s="103"/>
      <c r="B132" s="86">
        <f>B51</f>
        <v>0</v>
      </c>
      <c r="C132" s="87">
        <f t="shared" ref="C132:E132" si="7">C51</f>
        <v>0</v>
      </c>
      <c r="D132" s="87">
        <f t="shared" si="7"/>
        <v>0</v>
      </c>
      <c r="E132" s="88">
        <f t="shared" si="7"/>
        <v>0</v>
      </c>
      <c r="F132" s="96"/>
      <c r="G132" s="98"/>
      <c r="H132" s="147"/>
    </row>
    <row r="133" spans="1:8" ht="15.75" thickBot="1" x14ac:dyDescent="0.3">
      <c r="A133" s="104" t="s">
        <v>142</v>
      </c>
      <c r="B133" s="89">
        <v>0</v>
      </c>
      <c r="C133" s="90">
        <v>1.7</v>
      </c>
      <c r="D133" s="90">
        <v>1.83</v>
      </c>
      <c r="E133" s="91">
        <v>3</v>
      </c>
      <c r="F133" s="96"/>
      <c r="G133" s="98"/>
      <c r="H133" s="147"/>
    </row>
    <row r="134" spans="1:8" x14ac:dyDescent="0.25">
      <c r="A134" s="102" t="s">
        <v>89</v>
      </c>
      <c r="B134" s="9" t="s">
        <v>100</v>
      </c>
      <c r="C134" s="10" t="s">
        <v>120</v>
      </c>
      <c r="D134" s="10" t="s">
        <v>101</v>
      </c>
      <c r="E134" s="11" t="s">
        <v>102</v>
      </c>
      <c r="F134" s="13"/>
      <c r="G134" s="49"/>
      <c r="H134" s="145"/>
    </row>
    <row r="135" spans="1:8" x14ac:dyDescent="0.25">
      <c r="A135" s="103"/>
      <c r="B135" s="86">
        <f>B53</f>
        <v>0</v>
      </c>
      <c r="C135" s="87">
        <f t="shared" ref="C135:E135" si="8">C53</f>
        <v>0</v>
      </c>
      <c r="D135" s="87">
        <f t="shared" si="8"/>
        <v>0</v>
      </c>
      <c r="E135" s="88">
        <f t="shared" si="8"/>
        <v>0</v>
      </c>
      <c r="F135" s="96"/>
      <c r="G135" s="98"/>
      <c r="H135" s="147"/>
    </row>
    <row r="136" spans="1:8" ht="15.75" thickBot="1" x14ac:dyDescent="0.3">
      <c r="A136" s="104" t="s">
        <v>142</v>
      </c>
      <c r="B136" s="93">
        <v>0</v>
      </c>
      <c r="C136" s="94">
        <v>0.1</v>
      </c>
      <c r="D136" s="94">
        <v>1</v>
      </c>
      <c r="E136" s="95">
        <v>3</v>
      </c>
      <c r="F136" s="13"/>
      <c r="G136" s="49"/>
      <c r="H136" s="145"/>
    </row>
    <row r="137" spans="1:8" x14ac:dyDescent="0.25">
      <c r="A137" s="160" t="s">
        <v>147</v>
      </c>
      <c r="B137" s="92">
        <f>(B126*B127+B129*B130+B132*B133+B135*B136)</f>
        <v>0</v>
      </c>
      <c r="C137" s="92">
        <f t="shared" ref="C137:D137" si="9">(C126*C127+C129*C130+C132*C133+C135*C136)</f>
        <v>0</v>
      </c>
      <c r="D137" s="92">
        <f t="shared" si="9"/>
        <v>0</v>
      </c>
      <c r="E137" s="92">
        <f>(E127+E129*E130+E132*E133+E135*E136)</f>
        <v>1.5</v>
      </c>
      <c r="F137" s="40"/>
      <c r="G137" s="140"/>
      <c r="H137" s="158">
        <f>SUM(B137:E137)</f>
        <v>1.5</v>
      </c>
    </row>
    <row r="138" spans="1:8" x14ac:dyDescent="0.25">
      <c r="A138" s="148"/>
      <c r="B138" s="13"/>
      <c r="C138" s="13"/>
      <c r="D138" s="13"/>
      <c r="E138" s="13"/>
      <c r="F138" s="13"/>
      <c r="G138" s="49"/>
      <c r="H138" s="145"/>
    </row>
    <row r="139" spans="1:8" x14ac:dyDescent="0.25">
      <c r="A139" s="148"/>
      <c r="B139" s="13"/>
      <c r="C139" s="13"/>
      <c r="D139" s="13"/>
      <c r="E139" s="13"/>
      <c r="F139" s="13"/>
      <c r="G139" s="49"/>
      <c r="H139" s="145"/>
    </row>
    <row r="140" spans="1:8" x14ac:dyDescent="0.25">
      <c r="A140" s="148"/>
      <c r="B140" s="13"/>
      <c r="C140" s="13"/>
      <c r="D140" s="13"/>
      <c r="E140" s="13"/>
      <c r="F140" s="13"/>
      <c r="G140" s="49"/>
      <c r="H140" s="145"/>
    </row>
    <row r="141" spans="1:8" x14ac:dyDescent="0.25">
      <c r="A141" s="148"/>
      <c r="B141" s="13"/>
      <c r="C141" s="13"/>
      <c r="D141" s="13"/>
      <c r="E141" s="13"/>
      <c r="F141" s="13"/>
      <c r="G141" s="49"/>
      <c r="H141" s="145"/>
    </row>
    <row r="142" spans="1:8" x14ac:dyDescent="0.25">
      <c r="A142" s="148"/>
      <c r="B142" s="13"/>
      <c r="C142" s="13"/>
      <c r="D142" s="13"/>
      <c r="E142" s="13"/>
      <c r="F142" s="13"/>
      <c r="G142" s="49"/>
      <c r="H142" s="145"/>
    </row>
    <row r="143" spans="1:8" ht="18.75" x14ac:dyDescent="0.3">
      <c r="A143" s="151" t="s">
        <v>104</v>
      </c>
      <c r="B143" s="13"/>
      <c r="C143" s="13"/>
      <c r="D143" s="13"/>
      <c r="E143" s="13"/>
      <c r="F143" s="13"/>
      <c r="G143" s="49"/>
      <c r="H143" s="145"/>
    </row>
    <row r="144" spans="1:8" ht="15.75" thickBot="1" x14ac:dyDescent="0.3">
      <c r="A144" s="148"/>
      <c r="B144" s="13"/>
      <c r="C144" s="13"/>
      <c r="D144" s="13"/>
      <c r="E144" s="13"/>
      <c r="F144" s="13"/>
      <c r="G144" s="49"/>
      <c r="H144" s="145"/>
    </row>
    <row r="145" spans="1:8" x14ac:dyDescent="0.25">
      <c r="A145" s="102" t="s">
        <v>105</v>
      </c>
      <c r="B145" s="9" t="s">
        <v>106</v>
      </c>
      <c r="C145" s="10"/>
      <c r="D145" s="11" t="s">
        <v>107</v>
      </c>
      <c r="E145" s="13"/>
      <c r="F145" s="13"/>
      <c r="G145" s="49"/>
      <c r="H145" s="145"/>
    </row>
    <row r="146" spans="1:8" x14ac:dyDescent="0.25">
      <c r="A146" s="103"/>
      <c r="B146" s="86">
        <f>B66</f>
        <v>0</v>
      </c>
      <c r="C146" s="96"/>
      <c r="D146" s="88">
        <f>D66</f>
        <v>0</v>
      </c>
      <c r="E146" s="96"/>
      <c r="F146" s="96"/>
      <c r="G146" s="98"/>
      <c r="H146" s="147"/>
    </row>
    <row r="147" spans="1:8" ht="15.75" thickBot="1" x14ac:dyDescent="0.3">
      <c r="A147" s="104" t="s">
        <v>142</v>
      </c>
      <c r="B147" s="86">
        <v>0</v>
      </c>
      <c r="C147" s="98"/>
      <c r="D147" s="88">
        <v>1</v>
      </c>
      <c r="E147" s="98"/>
      <c r="F147" s="98"/>
      <c r="G147" s="98"/>
      <c r="H147" s="147"/>
    </row>
    <row r="148" spans="1:8" x14ac:dyDescent="0.25">
      <c r="A148" s="102" t="s">
        <v>108</v>
      </c>
      <c r="B148" s="9">
        <v>30</v>
      </c>
      <c r="C148" s="10">
        <v>40</v>
      </c>
      <c r="D148" s="10">
        <v>60</v>
      </c>
      <c r="E148" s="11">
        <v>90</v>
      </c>
      <c r="F148" s="13"/>
      <c r="G148" s="49"/>
      <c r="H148" s="145"/>
    </row>
    <row r="149" spans="1:8" x14ac:dyDescent="0.25">
      <c r="A149" s="103"/>
      <c r="B149" s="86">
        <f>B68</f>
        <v>0</v>
      </c>
      <c r="C149" s="87">
        <f t="shared" ref="C149:E149" si="10">C68</f>
        <v>0</v>
      </c>
      <c r="D149" s="87">
        <f t="shared" si="10"/>
        <v>0</v>
      </c>
      <c r="E149" s="88">
        <f t="shared" si="10"/>
        <v>0</v>
      </c>
      <c r="F149" s="96"/>
      <c r="G149" s="98"/>
      <c r="H149" s="147"/>
    </row>
    <row r="150" spans="1:8" ht="15.75" thickBot="1" x14ac:dyDescent="0.3">
      <c r="A150" s="104" t="s">
        <v>142</v>
      </c>
      <c r="B150" s="89">
        <v>0.5</v>
      </c>
      <c r="C150" s="90">
        <v>1</v>
      </c>
      <c r="D150" s="90">
        <v>1.5</v>
      </c>
      <c r="E150" s="91">
        <v>2</v>
      </c>
      <c r="F150" s="98"/>
      <c r="G150" s="98"/>
      <c r="H150" s="147"/>
    </row>
    <row r="151" spans="1:8" x14ac:dyDescent="0.25">
      <c r="A151" s="105" t="s">
        <v>109</v>
      </c>
      <c r="B151" s="99" t="s">
        <v>19</v>
      </c>
      <c r="C151" s="100" t="s">
        <v>21</v>
      </c>
      <c r="D151" s="100" t="s">
        <v>22</v>
      </c>
      <c r="E151" s="101" t="s">
        <v>23</v>
      </c>
      <c r="F151" s="155"/>
      <c r="G151" s="161"/>
      <c r="H151" s="145"/>
    </row>
    <row r="152" spans="1:8" x14ac:dyDescent="0.25">
      <c r="A152" s="103"/>
      <c r="B152" s="86">
        <f>B70</f>
        <v>0</v>
      </c>
      <c r="C152" s="87">
        <f t="shared" ref="C152:E152" si="11">C70</f>
        <v>0</v>
      </c>
      <c r="D152" s="87">
        <f t="shared" si="11"/>
        <v>0</v>
      </c>
      <c r="E152" s="88">
        <f t="shared" si="11"/>
        <v>0</v>
      </c>
      <c r="F152" s="96"/>
      <c r="G152" s="98"/>
      <c r="H152" s="147"/>
    </row>
    <row r="153" spans="1:8" ht="15.75" thickBot="1" x14ac:dyDescent="0.3">
      <c r="A153" s="104" t="s">
        <v>142</v>
      </c>
      <c r="B153" s="89">
        <v>5</v>
      </c>
      <c r="C153" s="90">
        <v>7.5</v>
      </c>
      <c r="D153" s="90">
        <v>10</v>
      </c>
      <c r="E153" s="91">
        <v>12.5</v>
      </c>
      <c r="F153" s="98"/>
      <c r="G153" s="98"/>
      <c r="H153" s="147"/>
    </row>
    <row r="154" spans="1:8" x14ac:dyDescent="0.25">
      <c r="A154" s="102" t="s">
        <v>110</v>
      </c>
      <c r="B154" s="9" t="s">
        <v>111</v>
      </c>
      <c r="C154" s="10"/>
      <c r="D154" s="10"/>
      <c r="E154" s="11" t="s">
        <v>112</v>
      </c>
      <c r="F154" s="13"/>
      <c r="G154" s="49"/>
      <c r="H154" s="145"/>
    </row>
    <row r="155" spans="1:8" x14ac:dyDescent="0.25">
      <c r="A155" s="103"/>
      <c r="B155" s="86">
        <f>B72</f>
        <v>0</v>
      </c>
      <c r="C155" s="96"/>
      <c r="D155" s="96"/>
      <c r="E155" s="88">
        <f>E72</f>
        <v>0</v>
      </c>
      <c r="F155" s="96"/>
      <c r="G155" s="98"/>
      <c r="H155" s="147"/>
    </row>
    <row r="156" spans="1:8" ht="15.75" thickBot="1" x14ac:dyDescent="0.3">
      <c r="A156" s="104" t="s">
        <v>142</v>
      </c>
      <c r="B156" s="89">
        <v>-1</v>
      </c>
      <c r="C156" s="97"/>
      <c r="D156" s="97"/>
      <c r="E156" s="91">
        <v>1</v>
      </c>
      <c r="F156" s="98"/>
      <c r="G156" s="98"/>
      <c r="H156" s="147"/>
    </row>
    <row r="157" spans="1:8" x14ac:dyDescent="0.25">
      <c r="A157" s="106" t="s">
        <v>113</v>
      </c>
      <c r="B157" s="83" t="s">
        <v>114</v>
      </c>
      <c r="C157" s="84" t="s">
        <v>115</v>
      </c>
      <c r="D157" s="84" t="s">
        <v>116</v>
      </c>
      <c r="E157" s="85" t="s">
        <v>117</v>
      </c>
      <c r="F157" s="13"/>
      <c r="G157" s="49"/>
      <c r="H157" s="145"/>
    </row>
    <row r="158" spans="1:8" x14ac:dyDescent="0.25">
      <c r="A158" s="103"/>
      <c r="B158" s="86">
        <f>B74</f>
        <v>0</v>
      </c>
      <c r="C158" s="87">
        <f t="shared" ref="C158:E158" si="12">C74</f>
        <v>0</v>
      </c>
      <c r="D158" s="87">
        <f t="shared" si="12"/>
        <v>0</v>
      </c>
      <c r="E158" s="88">
        <f t="shared" si="12"/>
        <v>0</v>
      </c>
      <c r="F158" s="96"/>
      <c r="G158" s="98"/>
      <c r="H158" s="147"/>
    </row>
    <row r="159" spans="1:8" ht="15.75" thickBot="1" x14ac:dyDescent="0.3">
      <c r="A159" s="104" t="s">
        <v>142</v>
      </c>
      <c r="B159" s="89">
        <v>-2</v>
      </c>
      <c r="C159" s="90">
        <v>0</v>
      </c>
      <c r="D159" s="90">
        <v>1</v>
      </c>
      <c r="E159" s="91">
        <v>3</v>
      </c>
      <c r="F159" s="98"/>
      <c r="G159" s="98"/>
      <c r="H159" s="147"/>
    </row>
    <row r="160" spans="1:8" x14ac:dyDescent="0.25">
      <c r="A160" s="160" t="s">
        <v>149</v>
      </c>
      <c r="B160" s="92">
        <f>B146*B147+B149*B150+B152*B153+B155*B156+B158*B159</f>
        <v>0</v>
      </c>
      <c r="C160" s="92">
        <f>C146*C147+C149*C150+C152*C153+C155*C156+C158*C159</f>
        <v>0</v>
      </c>
      <c r="D160" s="92">
        <f>D146*D147+D149*D150+D152*D153+D155*D156+D158*D159</f>
        <v>0</v>
      </c>
      <c r="E160" s="92">
        <f>E146*E147+E149*E150+E152*E153+E155*E156+E158*E159</f>
        <v>0</v>
      </c>
      <c r="F160" s="40"/>
      <c r="G160" s="140"/>
      <c r="H160" s="158">
        <f>SUM(B160:E160)</f>
        <v>0</v>
      </c>
    </row>
    <row r="161" spans="1:8" x14ac:dyDescent="0.25">
      <c r="A161" s="146"/>
      <c r="B161" s="98"/>
      <c r="C161" s="98"/>
      <c r="D161" s="98"/>
      <c r="E161" s="98"/>
      <c r="F161" s="98"/>
      <c r="G161" s="98"/>
      <c r="H161" s="147"/>
    </row>
    <row r="162" spans="1:8" ht="21.75" thickBot="1" x14ac:dyDescent="0.4">
      <c r="A162" s="162" t="s">
        <v>143</v>
      </c>
      <c r="B162" s="163"/>
      <c r="C162" s="163"/>
      <c r="D162" s="163"/>
      <c r="E162" s="163"/>
      <c r="F162" s="163"/>
      <c r="G162" s="163"/>
      <c r="H162" s="164">
        <f>H160+H137+H120</f>
        <v>1.5</v>
      </c>
    </row>
  </sheetData>
  <conditionalFormatting sqref="H32">
    <cfRule type="cellIs" dxfId="22" priority="7" operator="lessThan">
      <formula>100</formula>
    </cfRule>
    <cfRule type="cellIs" dxfId="21" priority="8" operator="greaterThan">
      <formula>100</formula>
    </cfRule>
    <cfRule type="cellIs" dxfId="20" priority="9" operator="equal">
      <formula>100</formula>
    </cfRule>
  </conditionalFormatting>
  <conditionalFormatting sqref="G55">
    <cfRule type="cellIs" dxfId="19" priority="5" operator="lessThan">
      <formula>4</formula>
    </cfRule>
    <cfRule type="cellIs" dxfId="18" priority="6" operator="greaterThan">
      <formula>3</formula>
    </cfRule>
  </conditionalFormatting>
  <conditionalFormatting sqref="G76">
    <cfRule type="cellIs" dxfId="17" priority="1" operator="greaterThan">
      <formula>5</formula>
    </cfRule>
    <cfRule type="cellIs" dxfId="16" priority="2" operator="lessThan">
      <formula>5</formula>
    </cfRule>
    <cfRule type="cellIs" dxfId="15" priority="3" operator="lessThan">
      <formula>4</formula>
    </cfRule>
    <cfRule type="cellIs" dxfId="14" priority="4" operator="greaterThan">
      <formula>3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FDDBD38-3AC8-4901-98BB-A58617BF9E6C}">
          <x14:formula1>
            <xm:f>'drop downs'!$D$2:$D$103</xm:f>
          </x14:formula1>
          <xm:sqref>E47 B10:F10 B15:F15 B18 D18:F18 B21:F21 B25:C25 E25:F25 B29 D29:E29 D117:E117 B117 B98:F98 B103:F103 B106 D106:F106 B109:F109 B113:F113</xm:sqref>
        </x14:dataValidation>
        <x14:dataValidation type="list" allowBlank="1" showInputMessage="1" showErrorMessage="1" xr:uid="{5ACEF9D6-8F76-40E1-9BAE-08C9C046F855}">
          <x14:formula1>
            <xm:f>'drop downs'!$F$2:$F$4</xm:f>
          </x14:formula1>
          <xm:sqref>B66 D66 B68:E68 B70:E70 B74:E74 B72 E72 B152:E152 B155 B146 D146 E155 B149:E149 B158:E158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B26EA-B000-4A33-866C-30ACC5E2A083}">
  <sheetPr codeName="Blad6"/>
  <dimension ref="A1:L162"/>
  <sheetViews>
    <sheetView zoomScale="80" zoomScaleNormal="80" workbookViewId="0">
      <selection activeCell="B74" sqref="B74"/>
    </sheetView>
  </sheetViews>
  <sheetFormatPr defaultRowHeight="15" x14ac:dyDescent="0.25"/>
  <cols>
    <col min="1" max="1" width="28.5703125" style="53" customWidth="1"/>
    <col min="2" max="2" width="26.28515625" style="53" customWidth="1"/>
    <col min="3" max="3" width="27.5703125" style="53" customWidth="1"/>
    <col min="4" max="4" width="27.42578125" style="53" customWidth="1"/>
    <col min="5" max="5" width="27.28515625" style="53" customWidth="1"/>
    <col min="6" max="6" width="27.7109375" style="53" customWidth="1"/>
    <col min="7" max="16384" width="9.140625" style="53"/>
  </cols>
  <sheetData>
    <row r="1" spans="1:6" s="5" customFormat="1" ht="23.25" x14ac:dyDescent="0.35">
      <c r="A1" s="4" t="s">
        <v>0</v>
      </c>
    </row>
    <row r="2" spans="1:6" s="5" customFormat="1" x14ac:dyDescent="0.25">
      <c r="A2" s="5" t="s">
        <v>30</v>
      </c>
      <c r="B2" s="133">
        <f>Identifier!B24</f>
        <v>0</v>
      </c>
      <c r="D2" s="6" t="s">
        <v>136</v>
      </c>
    </row>
    <row r="3" spans="1:6" s="5" customFormat="1" x14ac:dyDescent="0.25">
      <c r="A3" s="5" t="s">
        <v>31</v>
      </c>
      <c r="B3" s="134">
        <f>Identifier!B25</f>
        <v>0</v>
      </c>
      <c r="D3" s="6" t="s">
        <v>137</v>
      </c>
    </row>
    <row r="4" spans="1:6" s="5" customFormat="1" x14ac:dyDescent="0.25">
      <c r="D4" s="5" t="s">
        <v>138</v>
      </c>
    </row>
    <row r="5" spans="1:6" s="5" customFormat="1" ht="18.75" x14ac:dyDescent="0.3">
      <c r="A5" s="7" t="s">
        <v>52</v>
      </c>
      <c r="B5" s="7"/>
    </row>
    <row r="6" spans="1:6" s="5" customFormat="1" ht="15.75" thickBot="1" x14ac:dyDescent="0.3"/>
    <row r="7" spans="1:6" s="5" customFormat="1" x14ac:dyDescent="0.25">
      <c r="A7" s="8" t="s">
        <v>53</v>
      </c>
      <c r="B7" s="9" t="s">
        <v>54</v>
      </c>
      <c r="C7" s="10" t="s">
        <v>55</v>
      </c>
      <c r="D7" s="10" t="s">
        <v>1</v>
      </c>
      <c r="E7" s="10" t="s">
        <v>57</v>
      </c>
      <c r="F7" s="11" t="s">
        <v>58</v>
      </c>
    </row>
    <row r="8" spans="1:6" s="5" customFormat="1" x14ac:dyDescent="0.25">
      <c r="B8" s="12"/>
      <c r="C8" s="13"/>
      <c r="D8" s="13" t="s">
        <v>141</v>
      </c>
      <c r="E8" s="13"/>
      <c r="F8" s="14"/>
    </row>
    <row r="9" spans="1:6" s="5" customFormat="1" ht="15.75" thickBot="1" x14ac:dyDescent="0.3">
      <c r="B9" s="15"/>
      <c r="C9" s="16"/>
      <c r="D9" s="16" t="s">
        <v>56</v>
      </c>
      <c r="E9" s="16"/>
      <c r="F9" s="17"/>
    </row>
    <row r="10" spans="1:6" x14ac:dyDescent="0.25">
      <c r="A10" s="53" t="s">
        <v>118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</row>
    <row r="11" spans="1:6" s="5" customFormat="1" ht="15.75" thickBot="1" x14ac:dyDescent="0.3">
      <c r="B11" s="18"/>
      <c r="C11" s="18"/>
      <c r="D11" s="18"/>
      <c r="E11" s="18"/>
      <c r="F11" s="18"/>
    </row>
    <row r="12" spans="1:6" s="5" customFormat="1" x14ac:dyDescent="0.25">
      <c r="A12" s="8" t="s">
        <v>76</v>
      </c>
      <c r="B12" s="9" t="s">
        <v>60</v>
      </c>
      <c r="C12" s="10" t="s">
        <v>2</v>
      </c>
      <c r="D12" s="10" t="s">
        <v>63</v>
      </c>
      <c r="E12" s="10" t="s">
        <v>64</v>
      </c>
      <c r="F12" s="11" t="s">
        <v>4</v>
      </c>
    </row>
    <row r="13" spans="1:6" s="5" customFormat="1" x14ac:dyDescent="0.25">
      <c r="A13" s="8" t="s">
        <v>77</v>
      </c>
      <c r="B13" s="12" t="s">
        <v>61</v>
      </c>
      <c r="C13" s="13" t="s">
        <v>62</v>
      </c>
      <c r="D13" s="13" t="s">
        <v>3</v>
      </c>
      <c r="E13" s="13" t="s">
        <v>9</v>
      </c>
      <c r="F13" s="14" t="s">
        <v>5</v>
      </c>
    </row>
    <row r="14" spans="1:6" s="5" customFormat="1" ht="15.75" thickBot="1" x14ac:dyDescent="0.3">
      <c r="B14" s="15" t="s">
        <v>59</v>
      </c>
      <c r="C14" s="16"/>
      <c r="D14" s="16"/>
      <c r="E14" s="16"/>
      <c r="F14" s="17" t="s">
        <v>6</v>
      </c>
    </row>
    <row r="15" spans="1:6" x14ac:dyDescent="0.25">
      <c r="A15" s="56" t="s">
        <v>118</v>
      </c>
      <c r="B15" s="54">
        <v>0</v>
      </c>
      <c r="C15" s="54">
        <v>0</v>
      </c>
      <c r="D15" s="54">
        <v>0</v>
      </c>
      <c r="E15" s="54">
        <v>0</v>
      </c>
      <c r="F15" s="54">
        <v>0</v>
      </c>
    </row>
    <row r="16" spans="1:6" s="5" customFormat="1" ht="15.75" thickBot="1" x14ac:dyDescent="0.3">
      <c r="B16" s="18"/>
      <c r="C16" s="18"/>
      <c r="D16" s="18"/>
      <c r="E16" s="18"/>
      <c r="F16" s="18"/>
    </row>
    <row r="17" spans="1:9" s="5" customFormat="1" ht="15.75" thickBot="1" x14ac:dyDescent="0.3">
      <c r="A17" s="8" t="s">
        <v>81</v>
      </c>
      <c r="B17" s="19" t="s">
        <v>65</v>
      </c>
      <c r="C17" s="20"/>
      <c r="D17" s="20" t="s">
        <v>66</v>
      </c>
      <c r="E17" s="20" t="s">
        <v>67</v>
      </c>
      <c r="F17" s="21" t="s">
        <v>68</v>
      </c>
    </row>
    <row r="18" spans="1:9" x14ac:dyDescent="0.25">
      <c r="A18" s="56" t="s">
        <v>118</v>
      </c>
      <c r="B18" s="54">
        <v>0</v>
      </c>
      <c r="C18" s="57"/>
      <c r="D18" s="54">
        <v>0</v>
      </c>
      <c r="E18" s="54">
        <v>0</v>
      </c>
      <c r="F18" s="54">
        <v>0</v>
      </c>
    </row>
    <row r="19" spans="1:9" s="5" customFormat="1" ht="15.75" thickBot="1" x14ac:dyDescent="0.3">
      <c r="B19" s="18"/>
      <c r="C19" s="18"/>
      <c r="D19" s="18"/>
      <c r="E19" s="18"/>
      <c r="F19" s="18"/>
    </row>
    <row r="20" spans="1:9" s="26" customFormat="1" ht="30.75" thickBot="1" x14ac:dyDescent="0.3">
      <c r="A20" s="22" t="s">
        <v>7</v>
      </c>
      <c r="B20" s="23" t="s">
        <v>69</v>
      </c>
      <c r="C20" s="24" t="s">
        <v>74</v>
      </c>
      <c r="D20" s="24" t="s">
        <v>75</v>
      </c>
      <c r="E20" s="24" t="s">
        <v>70</v>
      </c>
      <c r="F20" s="25" t="s">
        <v>71</v>
      </c>
    </row>
    <row r="21" spans="1:9" x14ac:dyDescent="0.25">
      <c r="A21" s="56" t="s">
        <v>118</v>
      </c>
      <c r="B21" s="54">
        <v>0</v>
      </c>
      <c r="C21" s="54">
        <v>0</v>
      </c>
      <c r="D21" s="54">
        <v>0</v>
      </c>
      <c r="E21" s="54">
        <v>0</v>
      </c>
      <c r="F21" s="54">
        <v>0</v>
      </c>
    </row>
    <row r="22" spans="1:9" s="5" customFormat="1" ht="15.75" thickBot="1" x14ac:dyDescent="0.3">
      <c r="B22" s="18"/>
      <c r="C22" s="18"/>
      <c r="D22" s="18"/>
      <c r="E22" s="18"/>
      <c r="F22" s="18"/>
    </row>
    <row r="23" spans="1:9" s="5" customFormat="1" x14ac:dyDescent="0.25">
      <c r="A23" s="8" t="s">
        <v>8</v>
      </c>
      <c r="B23" s="9" t="s">
        <v>72</v>
      </c>
      <c r="C23" s="10" t="s">
        <v>73</v>
      </c>
      <c r="D23" s="10"/>
      <c r="E23" s="10" t="s">
        <v>131</v>
      </c>
      <c r="F23" s="11" t="s">
        <v>78</v>
      </c>
    </row>
    <row r="24" spans="1:9" s="5" customFormat="1" ht="15.75" thickBot="1" x14ac:dyDescent="0.3">
      <c r="A24" s="8"/>
      <c r="B24" s="15" t="s">
        <v>127</v>
      </c>
      <c r="C24" s="16"/>
      <c r="D24" s="16"/>
      <c r="E24" s="16" t="s">
        <v>132</v>
      </c>
      <c r="F24" s="17"/>
    </row>
    <row r="25" spans="1:9" ht="18" customHeight="1" x14ac:dyDescent="0.25">
      <c r="A25" s="56" t="s">
        <v>118</v>
      </c>
      <c r="B25" s="54">
        <v>0</v>
      </c>
      <c r="C25" s="54">
        <v>0</v>
      </c>
      <c r="D25" s="57"/>
      <c r="E25" s="54">
        <v>0</v>
      </c>
      <c r="F25" s="54">
        <v>0</v>
      </c>
    </row>
    <row r="26" spans="1:9" s="5" customFormat="1" ht="15.75" thickBot="1" x14ac:dyDescent="0.3">
      <c r="B26" s="18"/>
      <c r="C26" s="18"/>
      <c r="D26" s="18"/>
      <c r="E26" s="18"/>
      <c r="F26" s="18"/>
    </row>
    <row r="27" spans="1:9" s="5" customFormat="1" x14ac:dyDescent="0.25">
      <c r="A27" s="8" t="s">
        <v>82</v>
      </c>
      <c r="B27" s="9" t="s">
        <v>79</v>
      </c>
      <c r="C27" s="10"/>
      <c r="D27" s="10" t="s">
        <v>14</v>
      </c>
      <c r="E27" s="10" t="s">
        <v>80</v>
      </c>
      <c r="F27" s="11"/>
    </row>
    <row r="28" spans="1:9" s="5" customFormat="1" ht="15.75" thickBot="1" x14ac:dyDescent="0.3">
      <c r="B28" s="15" t="s">
        <v>15</v>
      </c>
      <c r="C28" s="16"/>
      <c r="D28" s="16"/>
      <c r="E28" s="16"/>
      <c r="F28" s="17"/>
    </row>
    <row r="29" spans="1:9" x14ac:dyDescent="0.25">
      <c r="A29" s="56" t="s">
        <v>118</v>
      </c>
      <c r="B29" s="54">
        <v>0</v>
      </c>
      <c r="C29" s="57"/>
      <c r="D29" s="54">
        <v>0</v>
      </c>
      <c r="E29" s="54">
        <v>0</v>
      </c>
      <c r="F29" s="57"/>
    </row>
    <row r="30" spans="1:9" s="5" customFormat="1" x14ac:dyDescent="0.25">
      <c r="B30" s="18"/>
      <c r="C30" s="18"/>
      <c r="D30" s="18"/>
      <c r="E30" s="18"/>
      <c r="F30" s="18"/>
    </row>
    <row r="31" spans="1:9" s="5" customFormat="1" x14ac:dyDescent="0.25">
      <c r="B31" s="18"/>
      <c r="C31" s="18"/>
      <c r="D31" s="18"/>
      <c r="E31" s="18"/>
      <c r="F31" s="18"/>
      <c r="H31" s="5" t="s">
        <v>13</v>
      </c>
    </row>
    <row r="32" spans="1:9" s="5" customFormat="1" x14ac:dyDescent="0.25">
      <c r="A32" s="27" t="s">
        <v>83</v>
      </c>
      <c r="B32" s="28">
        <f>B25+B21+B15+B10+B29</f>
        <v>0</v>
      </c>
      <c r="C32" s="28">
        <f>C25+C21+C15+C10+C29</f>
        <v>0</v>
      </c>
      <c r="D32" s="28">
        <f>D25+D21+D15+D10+D29</f>
        <v>0</v>
      </c>
      <c r="E32" s="28">
        <f>E25+E21+E15+E10+E29</f>
        <v>0</v>
      </c>
      <c r="F32" s="29">
        <f>F25+F21+F15+F10+F29</f>
        <v>0</v>
      </c>
      <c r="H32" s="5">
        <f>SUM(B32:G32)</f>
        <v>0</v>
      </c>
      <c r="I32" s="5" t="s">
        <v>133</v>
      </c>
    </row>
    <row r="33" spans="1:12" s="5" customFormat="1" x14ac:dyDescent="0.25">
      <c r="A33" s="30" t="s">
        <v>10</v>
      </c>
      <c r="B33" s="31">
        <v>0</v>
      </c>
      <c r="C33" s="31">
        <v>10</v>
      </c>
      <c r="D33" s="31">
        <v>20</v>
      </c>
      <c r="E33" s="31">
        <v>30</v>
      </c>
      <c r="F33" s="32">
        <v>50</v>
      </c>
    </row>
    <row r="34" spans="1:12" s="5" customFormat="1" x14ac:dyDescent="0.25">
      <c r="A34" s="30" t="s">
        <v>12</v>
      </c>
      <c r="B34" s="31">
        <f>B33*B32</f>
        <v>0</v>
      </c>
      <c r="C34" s="31">
        <f>C33*C32</f>
        <v>0</v>
      </c>
      <c r="D34" s="31">
        <f>D33*D32</f>
        <v>0</v>
      </c>
      <c r="E34" s="31">
        <f>E33*E32</f>
        <v>0</v>
      </c>
      <c r="F34" s="32">
        <f>F33*F32</f>
        <v>0</v>
      </c>
    </row>
    <row r="35" spans="1:12" s="5" customFormat="1" x14ac:dyDescent="0.25">
      <c r="A35" s="30"/>
      <c r="B35" s="31"/>
      <c r="C35" s="31"/>
      <c r="D35" s="31"/>
      <c r="E35" s="31"/>
      <c r="F35" s="32"/>
    </row>
    <row r="36" spans="1:12" s="5" customFormat="1" x14ac:dyDescent="0.25">
      <c r="A36" s="33" t="s">
        <v>42</v>
      </c>
      <c r="B36" s="34">
        <f>B34+C34+D34+E34+F34</f>
        <v>0</v>
      </c>
      <c r="C36" s="31"/>
      <c r="D36" s="31"/>
      <c r="E36" s="31"/>
      <c r="F36" s="32"/>
    </row>
    <row r="37" spans="1:12" s="5" customFormat="1" x14ac:dyDescent="0.25">
      <c r="A37" s="33" t="s">
        <v>84</v>
      </c>
      <c r="B37" s="31"/>
      <c r="C37" s="31"/>
      <c r="D37" s="31"/>
      <c r="E37" s="31"/>
      <c r="F37" s="32"/>
    </row>
    <row r="38" spans="1:12" s="5" customFormat="1" x14ac:dyDescent="0.25">
      <c r="A38" s="30"/>
      <c r="B38" s="31"/>
      <c r="C38" s="31"/>
      <c r="D38" s="31"/>
      <c r="E38" s="31"/>
      <c r="F38" s="32"/>
    </row>
    <row r="39" spans="1:12" s="5" customFormat="1" x14ac:dyDescent="0.25">
      <c r="A39" s="33" t="s">
        <v>35</v>
      </c>
      <c r="B39" s="34">
        <f>E10+F10+E15+F15+F18+E21+F21+E25+F25+D21</f>
        <v>0</v>
      </c>
      <c r="C39" s="31"/>
      <c r="D39" s="31"/>
      <c r="E39" s="31"/>
      <c r="F39" s="32"/>
    </row>
    <row r="40" spans="1:12" s="5" customFormat="1" x14ac:dyDescent="0.25">
      <c r="A40" s="35" t="s">
        <v>85</v>
      </c>
      <c r="B40" s="36">
        <f>100*(F10+F15+F18+F21+F25)+33*(E10+E15+E18+E21+E25)+25*(D21)</f>
        <v>0</v>
      </c>
      <c r="C40" s="37"/>
      <c r="D40" s="37"/>
      <c r="E40" s="37"/>
      <c r="F40" s="38"/>
    </row>
    <row r="41" spans="1:12" s="5" customFormat="1" x14ac:dyDescent="0.25"/>
    <row r="42" spans="1:12" s="5" customFormat="1" x14ac:dyDescent="0.25"/>
    <row r="43" spans="1:12" s="5" customFormat="1" x14ac:dyDescent="0.25"/>
    <row r="44" spans="1:12" s="5" customFormat="1" x14ac:dyDescent="0.25"/>
    <row r="45" spans="1:12" s="5" customFormat="1" ht="18.75" x14ac:dyDescent="0.3">
      <c r="A45" s="7" t="s">
        <v>39</v>
      </c>
    </row>
    <row r="46" spans="1:12" s="5" customFormat="1" ht="30" x14ac:dyDescent="0.25">
      <c r="A46" s="26" t="s">
        <v>86</v>
      </c>
      <c r="B46" s="39" t="s">
        <v>90</v>
      </c>
      <c r="C46" s="39" t="s">
        <v>92</v>
      </c>
      <c r="D46" s="39" t="s">
        <v>91</v>
      </c>
      <c r="E46" s="39" t="s">
        <v>93</v>
      </c>
      <c r="F46" s="39"/>
      <c r="G46" s="26"/>
      <c r="I46" s="26"/>
      <c r="J46" s="26"/>
      <c r="K46" s="26"/>
      <c r="L46" s="26"/>
    </row>
    <row r="47" spans="1:12" x14ac:dyDescent="0.25">
      <c r="B47" s="54">
        <v>0</v>
      </c>
      <c r="C47" s="54">
        <v>0</v>
      </c>
      <c r="D47" s="54">
        <v>0</v>
      </c>
      <c r="E47" s="54">
        <v>30</v>
      </c>
      <c r="F47" s="55"/>
      <c r="G47" s="53" t="s">
        <v>17</v>
      </c>
    </row>
    <row r="48" spans="1:12" s="5" customFormat="1" x14ac:dyDescent="0.25">
      <c r="A48" s="5" t="s">
        <v>87</v>
      </c>
      <c r="B48" s="18" t="s">
        <v>94</v>
      </c>
      <c r="C48" s="18" t="s">
        <v>119</v>
      </c>
      <c r="D48" s="18" t="s">
        <v>95</v>
      </c>
      <c r="E48" s="18"/>
      <c r="F48" s="18"/>
    </row>
    <row r="49" spans="1:8" x14ac:dyDescent="0.25">
      <c r="B49" s="54">
        <v>0</v>
      </c>
      <c r="C49" s="54">
        <v>0</v>
      </c>
      <c r="D49" s="54">
        <v>0</v>
      </c>
      <c r="E49" s="81"/>
      <c r="F49" s="55"/>
      <c r="G49" s="53" t="s">
        <v>20</v>
      </c>
    </row>
    <row r="50" spans="1:8" s="5" customFormat="1" x14ac:dyDescent="0.25">
      <c r="A50" s="5" t="s">
        <v>88</v>
      </c>
      <c r="B50" s="18" t="s">
        <v>96</v>
      </c>
      <c r="C50" s="18" t="s">
        <v>97</v>
      </c>
      <c r="D50" s="18" t="s">
        <v>98</v>
      </c>
      <c r="E50" s="18" t="s">
        <v>99</v>
      </c>
      <c r="F50" s="18"/>
    </row>
    <row r="51" spans="1:8" x14ac:dyDescent="0.25">
      <c r="B51" s="54">
        <v>0</v>
      </c>
      <c r="C51" s="54">
        <v>0</v>
      </c>
      <c r="D51" s="54">
        <v>0</v>
      </c>
      <c r="E51" s="54">
        <v>0</v>
      </c>
      <c r="F51" s="55"/>
      <c r="G51" s="53" t="s">
        <v>20</v>
      </c>
    </row>
    <row r="52" spans="1:8" s="5" customFormat="1" x14ac:dyDescent="0.25">
      <c r="A52" s="5" t="s">
        <v>89</v>
      </c>
      <c r="B52" s="18" t="s">
        <v>100</v>
      </c>
      <c r="C52" s="18" t="s">
        <v>120</v>
      </c>
      <c r="D52" s="18" t="s">
        <v>101</v>
      </c>
      <c r="E52" s="18" t="s">
        <v>102</v>
      </c>
      <c r="F52" s="18"/>
    </row>
    <row r="53" spans="1:8" x14ac:dyDescent="0.25">
      <c r="B53" s="54">
        <v>0</v>
      </c>
      <c r="C53" s="54">
        <v>0</v>
      </c>
      <c r="D53" s="54">
        <v>0</v>
      </c>
      <c r="E53" s="54">
        <v>0</v>
      </c>
      <c r="F53" s="55"/>
      <c r="G53" s="53" t="s">
        <v>18</v>
      </c>
    </row>
    <row r="54" spans="1:8" s="5" customFormat="1" x14ac:dyDescent="0.25">
      <c r="B54" s="18"/>
      <c r="C54" s="18"/>
      <c r="D54" s="18"/>
      <c r="E54" s="18"/>
      <c r="F54" s="18"/>
      <c r="G54" s="5" t="s">
        <v>13</v>
      </c>
    </row>
    <row r="55" spans="1:8" s="5" customFormat="1" x14ac:dyDescent="0.25">
      <c r="A55" s="27" t="s">
        <v>83</v>
      </c>
      <c r="B55" s="40">
        <f>B47+B49+B51+B53</f>
        <v>0</v>
      </c>
      <c r="C55" s="40">
        <f>C47+C49+C51+C53</f>
        <v>0</v>
      </c>
      <c r="D55" s="40">
        <f>D47+D49+D51+D53</f>
        <v>0</v>
      </c>
      <c r="E55" s="41">
        <f>E53+E51</f>
        <v>0</v>
      </c>
      <c r="F55" s="18"/>
      <c r="G55" s="5">
        <f>SUM(B55:F55)</f>
        <v>0</v>
      </c>
      <c r="H55" s="5" t="s">
        <v>135</v>
      </c>
    </row>
    <row r="56" spans="1:8" s="5" customFormat="1" x14ac:dyDescent="0.25">
      <c r="A56" s="30" t="s">
        <v>10</v>
      </c>
      <c r="B56" s="13">
        <f>1000-5*E47</f>
        <v>850</v>
      </c>
      <c r="C56" s="13">
        <f>500-2.5*E47</f>
        <v>425</v>
      </c>
      <c r="D56" s="13">
        <f>200-E47</f>
        <v>170</v>
      </c>
      <c r="E56" s="42">
        <v>0</v>
      </c>
      <c r="F56" s="18"/>
      <c r="G56" s="5" t="s">
        <v>16</v>
      </c>
    </row>
    <row r="57" spans="1:8" s="5" customFormat="1" x14ac:dyDescent="0.25">
      <c r="A57" s="30" t="s">
        <v>12</v>
      </c>
      <c r="B57" s="13">
        <f>B55*B56</f>
        <v>0</v>
      </c>
      <c r="C57" s="13">
        <f>C55*C56</f>
        <v>0</v>
      </c>
      <c r="D57" s="13">
        <f>D55*D56</f>
        <v>0</v>
      </c>
      <c r="E57" s="42">
        <f>E55*E56</f>
        <v>0</v>
      </c>
      <c r="F57" s="18"/>
    </row>
    <row r="58" spans="1:8" s="5" customFormat="1" x14ac:dyDescent="0.25">
      <c r="A58" s="43"/>
      <c r="B58" s="13"/>
      <c r="C58" s="13"/>
      <c r="D58" s="13"/>
      <c r="E58" s="42"/>
      <c r="F58" s="18"/>
    </row>
    <row r="59" spans="1:8" s="5" customFormat="1" x14ac:dyDescent="0.25">
      <c r="A59" s="33" t="s">
        <v>42</v>
      </c>
      <c r="B59" s="13">
        <f>B57+C57+D57+E57</f>
        <v>0</v>
      </c>
      <c r="C59" s="13"/>
      <c r="D59" s="13"/>
      <c r="E59" s="42"/>
      <c r="F59" s="18"/>
    </row>
    <row r="60" spans="1:8" s="5" customFormat="1" x14ac:dyDescent="0.25">
      <c r="A60" s="35" t="s">
        <v>103</v>
      </c>
      <c r="B60" s="44"/>
      <c r="C60" s="44"/>
      <c r="D60" s="44"/>
      <c r="E60" s="45"/>
      <c r="F60" s="18"/>
    </row>
    <row r="61" spans="1:8" s="5" customFormat="1" x14ac:dyDescent="0.25">
      <c r="A61" s="46"/>
      <c r="B61" s="18"/>
      <c r="C61" s="18"/>
      <c r="D61" s="18"/>
      <c r="E61" s="18"/>
      <c r="F61" s="18"/>
    </row>
    <row r="62" spans="1:8" s="5" customFormat="1" x14ac:dyDescent="0.25">
      <c r="B62" s="18"/>
      <c r="C62" s="18"/>
      <c r="D62" s="18"/>
      <c r="E62" s="18"/>
      <c r="F62" s="18"/>
    </row>
    <row r="63" spans="1:8" s="5" customFormat="1" ht="18.75" x14ac:dyDescent="0.3">
      <c r="A63" s="7" t="s">
        <v>104</v>
      </c>
      <c r="B63" s="18"/>
      <c r="C63" s="18"/>
      <c r="D63" s="18"/>
      <c r="E63" s="18"/>
      <c r="F63" s="18"/>
    </row>
    <row r="64" spans="1:8" s="5" customFormat="1" x14ac:dyDescent="0.25">
      <c r="B64" s="18"/>
      <c r="C64" s="18"/>
      <c r="D64" s="18"/>
      <c r="E64" s="18"/>
      <c r="F64" s="18"/>
    </row>
    <row r="65" spans="1:12" s="5" customFormat="1" x14ac:dyDescent="0.25">
      <c r="A65" s="5" t="s">
        <v>105</v>
      </c>
      <c r="B65" s="18" t="s">
        <v>106</v>
      </c>
      <c r="C65" s="18"/>
      <c r="D65" s="18" t="s">
        <v>107</v>
      </c>
      <c r="E65" s="18"/>
      <c r="F65" s="18"/>
    </row>
    <row r="66" spans="1:12" x14ac:dyDescent="0.25">
      <c r="B66" s="54">
        <v>0</v>
      </c>
      <c r="C66" s="55"/>
      <c r="D66" s="54">
        <v>0</v>
      </c>
      <c r="E66" s="55"/>
      <c r="F66" s="55" t="s">
        <v>130</v>
      </c>
    </row>
    <row r="67" spans="1:12" s="5" customFormat="1" x14ac:dyDescent="0.25">
      <c r="A67" s="5" t="s">
        <v>108</v>
      </c>
      <c r="B67" s="18">
        <v>30</v>
      </c>
      <c r="C67" s="18">
        <v>40</v>
      </c>
      <c r="D67" s="18">
        <v>60</v>
      </c>
      <c r="E67" s="18">
        <v>90</v>
      </c>
      <c r="F67" s="18"/>
    </row>
    <row r="68" spans="1:12" x14ac:dyDescent="0.25">
      <c r="B68" s="54">
        <v>0</v>
      </c>
      <c r="C68" s="54">
        <v>0</v>
      </c>
      <c r="D68" s="54">
        <v>0</v>
      </c>
      <c r="E68" s="54">
        <v>0</v>
      </c>
      <c r="F68" s="55" t="s">
        <v>130</v>
      </c>
    </row>
    <row r="69" spans="1:12" s="5" customFormat="1" x14ac:dyDescent="0.25">
      <c r="A69" s="47" t="s">
        <v>109</v>
      </c>
      <c r="B69" s="48" t="s">
        <v>19</v>
      </c>
      <c r="C69" s="48" t="s">
        <v>21</v>
      </c>
      <c r="D69" s="48" t="s">
        <v>22</v>
      </c>
      <c r="E69" s="48" t="s">
        <v>23</v>
      </c>
      <c r="F69" s="48"/>
      <c r="G69" s="47"/>
      <c r="I69" s="47"/>
      <c r="J69" s="47"/>
      <c r="K69" s="47"/>
      <c r="L69" s="47"/>
    </row>
    <row r="70" spans="1:12" x14ac:dyDescent="0.25">
      <c r="B70" s="54">
        <v>0</v>
      </c>
      <c r="C70" s="54">
        <v>0</v>
      </c>
      <c r="D70" s="54">
        <v>0</v>
      </c>
      <c r="E70" s="54">
        <v>0</v>
      </c>
      <c r="F70" s="55" t="s">
        <v>130</v>
      </c>
    </row>
    <row r="71" spans="1:12" s="5" customFormat="1" x14ac:dyDescent="0.25">
      <c r="A71" s="5" t="s">
        <v>110</v>
      </c>
      <c r="B71" s="18" t="s">
        <v>111</v>
      </c>
      <c r="C71" s="18"/>
      <c r="D71" s="18"/>
      <c r="E71" s="18" t="s">
        <v>112</v>
      </c>
      <c r="F71" s="18"/>
    </row>
    <row r="72" spans="1:12" x14ac:dyDescent="0.25">
      <c r="B72" s="54">
        <v>0</v>
      </c>
      <c r="C72" s="55"/>
      <c r="D72" s="55"/>
      <c r="E72" s="54">
        <v>0</v>
      </c>
      <c r="F72" s="55" t="s">
        <v>130</v>
      </c>
    </row>
    <row r="73" spans="1:12" s="5" customFormat="1" x14ac:dyDescent="0.25">
      <c r="A73" s="26" t="s">
        <v>113</v>
      </c>
      <c r="B73" s="39" t="s">
        <v>114</v>
      </c>
      <c r="C73" s="39" t="s">
        <v>115</v>
      </c>
      <c r="D73" s="39" t="s">
        <v>116</v>
      </c>
      <c r="E73" s="39" t="s">
        <v>117</v>
      </c>
      <c r="F73" s="18"/>
    </row>
    <row r="74" spans="1:12" x14ac:dyDescent="0.25">
      <c r="B74" s="54">
        <v>0</v>
      </c>
      <c r="C74" s="54">
        <v>0</v>
      </c>
      <c r="D74" s="54">
        <v>0</v>
      </c>
      <c r="E74" s="54">
        <v>0</v>
      </c>
      <c r="F74" s="55" t="s">
        <v>130</v>
      </c>
    </row>
    <row r="75" spans="1:12" s="5" customFormat="1" x14ac:dyDescent="0.25">
      <c r="B75" s="18"/>
      <c r="C75" s="18"/>
      <c r="D75" s="18"/>
      <c r="E75" s="18"/>
      <c r="F75" s="18"/>
      <c r="G75" s="5" t="s">
        <v>11</v>
      </c>
    </row>
    <row r="76" spans="1:12" s="5" customFormat="1" x14ac:dyDescent="0.25">
      <c r="A76" s="27" t="s">
        <v>83</v>
      </c>
      <c r="B76" s="40">
        <f>B66+B68+B70+B72+B74</f>
        <v>0</v>
      </c>
      <c r="C76" s="40">
        <f>C66+C68+C70+C72+C74</f>
        <v>0</v>
      </c>
      <c r="D76" s="40">
        <f>D66+D68+D70+D72+D74</f>
        <v>0</v>
      </c>
      <c r="E76" s="41">
        <f>E66+E68+E70+E72+E74</f>
        <v>0</v>
      </c>
      <c r="F76" s="18"/>
      <c r="G76" s="5">
        <f>SUM(B76:F76)</f>
        <v>0</v>
      </c>
      <c r="H76" s="5" t="s">
        <v>134</v>
      </c>
    </row>
    <row r="77" spans="1:12" s="5" customFormat="1" x14ac:dyDescent="0.25">
      <c r="A77" s="30" t="s">
        <v>10</v>
      </c>
      <c r="B77" s="13">
        <v>2000</v>
      </c>
      <c r="C77" s="13">
        <v>1250</v>
      </c>
      <c r="D77" s="13">
        <v>750</v>
      </c>
      <c r="E77" s="42">
        <v>0</v>
      </c>
      <c r="F77" s="18"/>
    </row>
    <row r="78" spans="1:12" s="5" customFormat="1" x14ac:dyDescent="0.25">
      <c r="A78" s="30" t="s">
        <v>12</v>
      </c>
      <c r="B78" s="13">
        <f>B76*B77</f>
        <v>0</v>
      </c>
      <c r="C78" s="13">
        <f>C76*C77</f>
        <v>0</v>
      </c>
      <c r="D78" s="13">
        <f>D76*D77</f>
        <v>0</v>
      </c>
      <c r="E78" s="42">
        <f>E76*E77</f>
        <v>0</v>
      </c>
      <c r="F78" s="18"/>
    </row>
    <row r="79" spans="1:12" s="5" customFormat="1" x14ac:dyDescent="0.25">
      <c r="A79" s="43"/>
      <c r="B79" s="49"/>
      <c r="C79" s="13"/>
      <c r="D79" s="13"/>
      <c r="E79" s="42"/>
      <c r="F79" s="18"/>
      <c r="G79" s="18"/>
    </row>
    <row r="80" spans="1:12" s="5" customFormat="1" x14ac:dyDescent="0.25">
      <c r="A80" s="35" t="s">
        <v>42</v>
      </c>
      <c r="B80" s="50">
        <f>B78+C78+D78+E78</f>
        <v>0</v>
      </c>
      <c r="C80" s="51"/>
      <c r="D80" s="51"/>
      <c r="E80" s="52"/>
      <c r="G80" s="5">
        <v>0</v>
      </c>
    </row>
    <row r="81" spans="1:8" s="5" customFormat="1" x14ac:dyDescent="0.25"/>
    <row r="82" spans="1:8" s="5" customFormat="1" x14ac:dyDescent="0.25"/>
    <row r="83" spans="1:8" s="5" customFormat="1" x14ac:dyDescent="0.25"/>
    <row r="84" spans="1:8" ht="15.75" thickBot="1" x14ac:dyDescent="0.3"/>
    <row r="85" spans="1:8" ht="21" x14ac:dyDescent="0.35">
      <c r="A85" s="141" t="s">
        <v>146</v>
      </c>
      <c r="B85" s="142"/>
      <c r="C85" s="142"/>
      <c r="D85" s="142"/>
      <c r="E85" s="142"/>
      <c r="F85" s="142"/>
      <c r="G85" s="142"/>
      <c r="H85" s="143"/>
    </row>
    <row r="86" spans="1:8" ht="23.25" x14ac:dyDescent="0.35">
      <c r="A86" s="144" t="s">
        <v>144</v>
      </c>
      <c r="B86" s="49"/>
      <c r="C86" s="49"/>
      <c r="D86" s="49"/>
      <c r="E86" s="49"/>
      <c r="F86" s="49"/>
      <c r="G86" s="49"/>
      <c r="H86" s="145"/>
    </row>
    <row r="87" spans="1:8" x14ac:dyDescent="0.25">
      <c r="A87" s="146"/>
      <c r="B87" s="98"/>
      <c r="C87" s="98"/>
      <c r="D87" s="98"/>
      <c r="E87" s="98"/>
      <c r="F87" s="98"/>
      <c r="G87" s="98"/>
      <c r="H87" s="147"/>
    </row>
    <row r="88" spans="1:8" x14ac:dyDescent="0.25">
      <c r="A88" s="146"/>
      <c r="B88" s="98"/>
      <c r="C88" s="98"/>
      <c r="D88" s="98"/>
      <c r="E88" s="98"/>
      <c r="F88" s="98"/>
      <c r="G88" s="98"/>
      <c r="H88" s="147"/>
    </row>
    <row r="89" spans="1:8" x14ac:dyDescent="0.25">
      <c r="A89" s="146"/>
      <c r="B89" s="98"/>
      <c r="C89" s="98"/>
      <c r="D89" s="98"/>
      <c r="E89" s="98"/>
      <c r="F89" s="98"/>
      <c r="G89" s="98"/>
      <c r="H89" s="147"/>
    </row>
    <row r="90" spans="1:8" x14ac:dyDescent="0.25">
      <c r="A90" s="148" t="s">
        <v>30</v>
      </c>
      <c r="B90" s="149">
        <f>B2</f>
        <v>0</v>
      </c>
      <c r="C90" s="49"/>
      <c r="D90" s="150"/>
      <c r="E90" s="49"/>
      <c r="F90" s="49"/>
      <c r="G90" s="49"/>
      <c r="H90" s="145"/>
    </row>
    <row r="91" spans="1:8" x14ac:dyDescent="0.25">
      <c r="A91" s="148" t="s">
        <v>31</v>
      </c>
      <c r="B91" s="149">
        <f>B3</f>
        <v>0</v>
      </c>
      <c r="C91" s="49"/>
      <c r="D91" s="150"/>
      <c r="E91" s="49"/>
      <c r="F91" s="49"/>
      <c r="G91" s="49"/>
      <c r="H91" s="145"/>
    </row>
    <row r="92" spans="1:8" x14ac:dyDescent="0.25">
      <c r="A92" s="148"/>
      <c r="B92" s="49"/>
      <c r="C92" s="49"/>
      <c r="D92" s="49"/>
      <c r="E92" s="49"/>
      <c r="F92" s="49"/>
      <c r="G92" s="49"/>
      <c r="H92" s="145"/>
    </row>
    <row r="93" spans="1:8" ht="18.75" x14ac:dyDescent="0.3">
      <c r="A93" s="151" t="s">
        <v>52</v>
      </c>
      <c r="B93" s="152"/>
      <c r="C93" s="49"/>
      <c r="D93" s="49"/>
      <c r="E93" s="49"/>
      <c r="F93" s="49"/>
      <c r="G93" s="49"/>
      <c r="H93" s="145"/>
    </row>
    <row r="94" spans="1:8" ht="15.75" thickBot="1" x14ac:dyDescent="0.3">
      <c r="A94" s="148"/>
      <c r="B94" s="49"/>
      <c r="C94" s="49"/>
      <c r="D94" s="49"/>
      <c r="E94" s="49"/>
      <c r="F94" s="49"/>
      <c r="G94" s="49"/>
      <c r="H94" s="145"/>
    </row>
    <row r="95" spans="1:8" x14ac:dyDescent="0.25">
      <c r="A95" s="107" t="s">
        <v>53</v>
      </c>
      <c r="B95" s="9" t="s">
        <v>54</v>
      </c>
      <c r="C95" s="10" t="s">
        <v>55</v>
      </c>
      <c r="D95" s="10" t="s">
        <v>1</v>
      </c>
      <c r="E95" s="10" t="s">
        <v>57</v>
      </c>
      <c r="F95" s="11" t="s">
        <v>58</v>
      </c>
      <c r="G95" s="49"/>
      <c r="H95" s="145"/>
    </row>
    <row r="96" spans="1:8" x14ac:dyDescent="0.25">
      <c r="A96" s="108"/>
      <c r="B96" s="12"/>
      <c r="C96" s="13"/>
      <c r="D96" s="13" t="s">
        <v>141</v>
      </c>
      <c r="E96" s="13"/>
      <c r="F96" s="14"/>
      <c r="G96" s="49"/>
      <c r="H96" s="145"/>
    </row>
    <row r="97" spans="1:8" x14ac:dyDescent="0.25">
      <c r="A97" s="108"/>
      <c r="B97" s="115"/>
      <c r="C97" s="44"/>
      <c r="D97" s="44" t="s">
        <v>140</v>
      </c>
      <c r="E97" s="44"/>
      <c r="F97" s="116"/>
      <c r="G97" s="49"/>
      <c r="H97" s="145"/>
    </row>
    <row r="98" spans="1:8" x14ac:dyDescent="0.25">
      <c r="A98" s="103" t="s">
        <v>118</v>
      </c>
      <c r="B98" s="86">
        <f>B10</f>
        <v>0</v>
      </c>
      <c r="C98" s="87">
        <f t="shared" ref="C98:F98" si="0">C10</f>
        <v>0</v>
      </c>
      <c r="D98" s="87">
        <f t="shared" si="0"/>
        <v>0</v>
      </c>
      <c r="E98" s="87">
        <f t="shared" si="0"/>
        <v>0</v>
      </c>
      <c r="F98" s="88">
        <f t="shared" si="0"/>
        <v>0</v>
      </c>
      <c r="G98" s="98"/>
      <c r="H98" s="147"/>
    </row>
    <row r="99" spans="1:8" ht="15.75" thickBot="1" x14ac:dyDescent="0.3">
      <c r="A99" s="109" t="s">
        <v>142</v>
      </c>
      <c r="B99" s="93">
        <v>6.51</v>
      </c>
      <c r="C99" s="94">
        <v>5.45</v>
      </c>
      <c r="D99" s="94">
        <v>2.37</v>
      </c>
      <c r="E99" s="94">
        <v>0.5</v>
      </c>
      <c r="F99" s="95">
        <v>0.5</v>
      </c>
      <c r="G99" s="49"/>
      <c r="H99" s="145"/>
    </row>
    <row r="100" spans="1:8" x14ac:dyDescent="0.25">
      <c r="A100" s="107" t="s">
        <v>76</v>
      </c>
      <c r="B100" s="9" t="s">
        <v>60</v>
      </c>
      <c r="C100" s="10" t="s">
        <v>2</v>
      </c>
      <c r="D100" s="10" t="s">
        <v>63</v>
      </c>
      <c r="E100" s="10" t="s">
        <v>64</v>
      </c>
      <c r="F100" s="11" t="s">
        <v>4</v>
      </c>
      <c r="G100" s="49"/>
      <c r="H100" s="145"/>
    </row>
    <row r="101" spans="1:8" x14ac:dyDescent="0.25">
      <c r="A101" s="110" t="s">
        <v>77</v>
      </c>
      <c r="B101" s="12" t="s">
        <v>61</v>
      </c>
      <c r="C101" s="13" t="s">
        <v>62</v>
      </c>
      <c r="D101" s="13" t="s">
        <v>3</v>
      </c>
      <c r="E101" s="13" t="s">
        <v>9</v>
      </c>
      <c r="F101" s="14" t="s">
        <v>5</v>
      </c>
      <c r="G101" s="49"/>
      <c r="H101" s="145"/>
    </row>
    <row r="102" spans="1:8" x14ac:dyDescent="0.25">
      <c r="A102" s="108"/>
      <c r="B102" s="115" t="s">
        <v>59</v>
      </c>
      <c r="C102" s="44"/>
      <c r="D102" s="44"/>
      <c r="E102" s="44"/>
      <c r="F102" s="116" t="s">
        <v>6</v>
      </c>
      <c r="G102" s="49"/>
      <c r="H102" s="145"/>
    </row>
    <row r="103" spans="1:8" x14ac:dyDescent="0.25">
      <c r="A103" s="111" t="s">
        <v>118</v>
      </c>
      <c r="B103" s="86">
        <f>B15</f>
        <v>0</v>
      </c>
      <c r="C103" s="87">
        <f t="shared" ref="C103:F103" si="1">C15</f>
        <v>0</v>
      </c>
      <c r="D103" s="87">
        <f t="shared" si="1"/>
        <v>0</v>
      </c>
      <c r="E103" s="87">
        <f t="shared" si="1"/>
        <v>0</v>
      </c>
      <c r="F103" s="88">
        <f t="shared" si="1"/>
        <v>0</v>
      </c>
      <c r="G103" s="98"/>
      <c r="H103" s="147"/>
    </row>
    <row r="104" spans="1:8" ht="15.75" thickBot="1" x14ac:dyDescent="0.3">
      <c r="A104" s="109" t="s">
        <v>142</v>
      </c>
      <c r="B104" s="93">
        <v>6.9</v>
      </c>
      <c r="C104" s="94">
        <v>6.9</v>
      </c>
      <c r="D104" s="94">
        <v>4.0999999999999996</v>
      </c>
      <c r="E104" s="94">
        <v>3</v>
      </c>
      <c r="F104" s="95">
        <v>3</v>
      </c>
      <c r="G104" s="49"/>
      <c r="H104" s="145"/>
    </row>
    <row r="105" spans="1:8" x14ac:dyDescent="0.25">
      <c r="A105" s="107" t="s">
        <v>81</v>
      </c>
      <c r="B105" s="117" t="s">
        <v>65</v>
      </c>
      <c r="C105" s="118"/>
      <c r="D105" s="118" t="s">
        <v>66</v>
      </c>
      <c r="E105" s="118" t="s">
        <v>67</v>
      </c>
      <c r="F105" s="119" t="s">
        <v>68</v>
      </c>
      <c r="G105" s="49"/>
      <c r="H105" s="145"/>
    </row>
    <row r="106" spans="1:8" x14ac:dyDescent="0.25">
      <c r="A106" s="111" t="s">
        <v>118</v>
      </c>
      <c r="B106" s="86">
        <f>B18</f>
        <v>0</v>
      </c>
      <c r="C106" s="113"/>
      <c r="D106" s="87">
        <f>D18</f>
        <v>0</v>
      </c>
      <c r="E106" s="87">
        <f t="shared" ref="E106:F106" si="2">E18</f>
        <v>0</v>
      </c>
      <c r="F106" s="88">
        <f t="shared" si="2"/>
        <v>0</v>
      </c>
      <c r="G106" s="98"/>
      <c r="H106" s="147"/>
    </row>
    <row r="107" spans="1:8" ht="15.75" thickBot="1" x14ac:dyDescent="0.3">
      <c r="A107" s="109" t="s">
        <v>142</v>
      </c>
      <c r="B107" s="93">
        <v>20.9</v>
      </c>
      <c r="C107" s="114"/>
      <c r="D107" s="94">
        <v>15</v>
      </c>
      <c r="E107" s="94">
        <v>0.96</v>
      </c>
      <c r="F107" s="95">
        <v>0.96</v>
      </c>
      <c r="G107" s="49"/>
      <c r="H107" s="145"/>
    </row>
    <row r="108" spans="1:8" ht="30" x14ac:dyDescent="0.25">
      <c r="A108" s="112" t="s">
        <v>7</v>
      </c>
      <c r="B108" s="120" t="s">
        <v>69</v>
      </c>
      <c r="C108" s="121" t="s">
        <v>74</v>
      </c>
      <c r="D108" s="121" t="s">
        <v>75</v>
      </c>
      <c r="E108" s="121" t="s">
        <v>70</v>
      </c>
      <c r="F108" s="122" t="s">
        <v>71</v>
      </c>
      <c r="G108" s="153"/>
      <c r="H108" s="154"/>
    </row>
    <row r="109" spans="1:8" x14ac:dyDescent="0.25">
      <c r="A109" s="111" t="s">
        <v>118</v>
      </c>
      <c r="B109" s="86">
        <f>B21</f>
        <v>0</v>
      </c>
      <c r="C109" s="87">
        <f t="shared" ref="C109:F109" si="3">C21</f>
        <v>0</v>
      </c>
      <c r="D109" s="87">
        <f t="shared" si="3"/>
        <v>0</v>
      </c>
      <c r="E109" s="87">
        <f t="shared" si="3"/>
        <v>0</v>
      </c>
      <c r="F109" s="88">
        <f t="shared" si="3"/>
        <v>0</v>
      </c>
      <c r="G109" s="98"/>
      <c r="H109" s="147"/>
    </row>
    <row r="110" spans="1:8" ht="15.75" thickBot="1" x14ac:dyDescent="0.3">
      <c r="A110" s="109" t="s">
        <v>142</v>
      </c>
      <c r="B110" s="93">
        <v>3.37</v>
      </c>
      <c r="C110" s="94">
        <v>4.66</v>
      </c>
      <c r="D110" s="94">
        <v>0.3</v>
      </c>
      <c r="E110" s="94">
        <v>0.5</v>
      </c>
      <c r="F110" s="95">
        <v>3.2</v>
      </c>
      <c r="G110" s="49"/>
      <c r="H110" s="145"/>
    </row>
    <row r="111" spans="1:8" x14ac:dyDescent="0.25">
      <c r="A111" s="107" t="s">
        <v>8</v>
      </c>
      <c r="B111" s="9" t="s">
        <v>72</v>
      </c>
      <c r="C111" s="10" t="s">
        <v>73</v>
      </c>
      <c r="D111" s="10"/>
      <c r="E111" s="10" t="s">
        <v>131</v>
      </c>
      <c r="F111" s="11" t="s">
        <v>78</v>
      </c>
      <c r="G111" s="49"/>
      <c r="H111" s="145"/>
    </row>
    <row r="112" spans="1:8" x14ac:dyDescent="0.25">
      <c r="A112" s="110"/>
      <c r="B112" s="115" t="s">
        <v>127</v>
      </c>
      <c r="C112" s="44"/>
      <c r="D112" s="44"/>
      <c r="E112" s="44" t="s">
        <v>132</v>
      </c>
      <c r="F112" s="116"/>
      <c r="G112" s="49"/>
      <c r="H112" s="145"/>
    </row>
    <row r="113" spans="1:8" x14ac:dyDescent="0.25">
      <c r="A113" s="111" t="s">
        <v>118</v>
      </c>
      <c r="B113" s="86">
        <f>B25</f>
        <v>0</v>
      </c>
      <c r="C113" s="87">
        <f t="shared" ref="C113:F113" si="4">C25</f>
        <v>0</v>
      </c>
      <c r="D113" s="123"/>
      <c r="E113" s="87">
        <f t="shared" si="4"/>
        <v>0</v>
      </c>
      <c r="F113" s="88">
        <f t="shared" si="4"/>
        <v>0</v>
      </c>
      <c r="G113" s="98"/>
      <c r="H113" s="147"/>
    </row>
    <row r="114" spans="1:8" ht="15.75" thickBot="1" x14ac:dyDescent="0.3">
      <c r="A114" s="109" t="s">
        <v>142</v>
      </c>
      <c r="B114" s="93">
        <v>7.73</v>
      </c>
      <c r="C114" s="94">
        <v>3.38</v>
      </c>
      <c r="D114" s="114"/>
      <c r="E114" s="94">
        <v>0.5</v>
      </c>
      <c r="F114" s="95">
        <v>3.2</v>
      </c>
      <c r="G114" s="49"/>
      <c r="H114" s="145"/>
    </row>
    <row r="115" spans="1:8" x14ac:dyDescent="0.25">
      <c r="A115" s="107" t="s">
        <v>82</v>
      </c>
      <c r="B115" s="9" t="s">
        <v>79</v>
      </c>
      <c r="C115" s="10"/>
      <c r="D115" s="10" t="s">
        <v>14</v>
      </c>
      <c r="E115" s="11" t="s">
        <v>80</v>
      </c>
      <c r="F115" s="11"/>
      <c r="G115" s="49"/>
      <c r="H115" s="145"/>
    </row>
    <row r="116" spans="1:8" x14ac:dyDescent="0.25">
      <c r="A116" s="108"/>
      <c r="B116" s="115" t="s">
        <v>15</v>
      </c>
      <c r="C116" s="44"/>
      <c r="D116" s="44"/>
      <c r="E116" s="116"/>
      <c r="F116" s="116"/>
      <c r="G116" s="49"/>
      <c r="H116" s="145"/>
    </row>
    <row r="117" spans="1:8" x14ac:dyDescent="0.25">
      <c r="A117" s="111" t="s">
        <v>118</v>
      </c>
      <c r="B117" s="86">
        <f>B29</f>
        <v>0</v>
      </c>
      <c r="C117" s="113"/>
      <c r="D117" s="87">
        <f>D29</f>
        <v>0</v>
      </c>
      <c r="E117" s="88">
        <f>E29</f>
        <v>0</v>
      </c>
      <c r="F117" s="113"/>
      <c r="G117" s="98"/>
      <c r="H117" s="147"/>
    </row>
    <row r="118" spans="1:8" ht="15.75" thickBot="1" x14ac:dyDescent="0.3">
      <c r="A118" s="109" t="s">
        <v>142</v>
      </c>
      <c r="B118" s="93">
        <v>4.59</v>
      </c>
      <c r="C118" s="114"/>
      <c r="D118" s="94">
        <v>4</v>
      </c>
      <c r="E118" s="95">
        <v>1.1000000000000001</v>
      </c>
      <c r="F118" s="155"/>
      <c r="G118" s="49"/>
      <c r="H118" s="145"/>
    </row>
    <row r="119" spans="1:8" x14ac:dyDescent="0.25">
      <c r="A119" s="148"/>
      <c r="B119" s="13"/>
      <c r="C119" s="13"/>
      <c r="D119" s="13"/>
      <c r="E119" s="13"/>
      <c r="F119" s="13"/>
      <c r="G119" s="49"/>
      <c r="H119" s="156" t="s">
        <v>83</v>
      </c>
    </row>
    <row r="120" spans="1:8" x14ac:dyDescent="0.25">
      <c r="A120" s="157" t="s">
        <v>148</v>
      </c>
      <c r="B120" s="28">
        <f>(B98*B99+B103*B104+B106*B107+B109*B110+B113*B114+B117*B118)/100</f>
        <v>0</v>
      </c>
      <c r="C120" s="28">
        <f>(C98*C99+C103*C104+C106*C107+C109*C110+C113*C114+C117*C118)/100</f>
        <v>0</v>
      </c>
      <c r="D120" s="28">
        <f>(D98*D99+D103*D104+D106*D107+D109*D110+D113*D114+D117*D118)/100</f>
        <v>0</v>
      </c>
      <c r="E120" s="28">
        <f>(E98*E99+E103*E104+E106*E107+E109*E110+E113*E114+E117*E118)/100</f>
        <v>0</v>
      </c>
      <c r="F120" s="28">
        <f>(F98*F99+F103*F104+F106*F107+F109*F110+F113*F114+F117*F118)/100</f>
        <v>0</v>
      </c>
      <c r="G120" s="139"/>
      <c r="H120" s="158">
        <f>SUM(B120:F120)</f>
        <v>0</v>
      </c>
    </row>
    <row r="121" spans="1:8" x14ac:dyDescent="0.25">
      <c r="A121" s="148"/>
      <c r="B121" s="49"/>
      <c r="C121" s="49"/>
      <c r="D121" s="49"/>
      <c r="E121" s="49"/>
      <c r="F121" s="49"/>
      <c r="G121" s="49"/>
      <c r="H121" s="145"/>
    </row>
    <row r="122" spans="1:8" x14ac:dyDescent="0.25">
      <c r="A122" s="148"/>
      <c r="B122" s="49"/>
      <c r="C122" s="49"/>
      <c r="D122" s="49"/>
      <c r="E122" s="49"/>
      <c r="F122" s="49"/>
      <c r="G122" s="49"/>
      <c r="H122" s="145"/>
    </row>
    <row r="123" spans="1:8" x14ac:dyDescent="0.25">
      <c r="A123" s="148"/>
      <c r="B123" s="49"/>
      <c r="C123" s="49"/>
      <c r="D123" s="49"/>
      <c r="E123" s="49"/>
      <c r="F123" s="49"/>
      <c r="G123" s="49"/>
      <c r="H123" s="145"/>
    </row>
    <row r="124" spans="1:8" ht="19.5" thickBot="1" x14ac:dyDescent="0.35">
      <c r="A124" s="151" t="s">
        <v>39</v>
      </c>
      <c r="B124" s="49"/>
      <c r="C124" s="49"/>
      <c r="D124" s="49"/>
      <c r="E124" s="49"/>
      <c r="F124" s="49"/>
      <c r="G124" s="49"/>
      <c r="H124" s="145"/>
    </row>
    <row r="125" spans="1:8" ht="30" x14ac:dyDescent="0.25">
      <c r="A125" s="106" t="s">
        <v>86</v>
      </c>
      <c r="B125" s="83" t="s">
        <v>90</v>
      </c>
      <c r="C125" s="84" t="s">
        <v>92</v>
      </c>
      <c r="D125" s="84" t="s">
        <v>91</v>
      </c>
      <c r="E125" s="85" t="s">
        <v>93</v>
      </c>
      <c r="F125" s="159"/>
      <c r="G125" s="153"/>
      <c r="H125" s="145"/>
    </row>
    <row r="126" spans="1:8" x14ac:dyDescent="0.25">
      <c r="A126" s="103"/>
      <c r="B126" s="86">
        <f>B47</f>
        <v>0</v>
      </c>
      <c r="C126" s="87">
        <f t="shared" ref="C126:D126" si="5">C47</f>
        <v>0</v>
      </c>
      <c r="D126" s="87">
        <f t="shared" si="5"/>
        <v>0</v>
      </c>
      <c r="E126" s="88">
        <f>E47</f>
        <v>30</v>
      </c>
      <c r="F126" s="96"/>
      <c r="G126" s="98"/>
      <c r="H126" s="147"/>
    </row>
    <row r="127" spans="1:8" ht="15.75" thickBot="1" x14ac:dyDescent="0.3">
      <c r="A127" s="104" t="s">
        <v>142</v>
      </c>
      <c r="B127" s="89">
        <v>0.73</v>
      </c>
      <c r="C127" s="90">
        <v>1.4</v>
      </c>
      <c r="D127" s="90">
        <v>2.1</v>
      </c>
      <c r="E127" s="91">
        <f>E126/20</f>
        <v>1.5</v>
      </c>
      <c r="F127" s="98"/>
      <c r="G127" s="98"/>
      <c r="H127" s="147"/>
    </row>
    <row r="128" spans="1:8" x14ac:dyDescent="0.25">
      <c r="A128" s="102" t="s">
        <v>87</v>
      </c>
      <c r="B128" s="9" t="s">
        <v>94</v>
      </c>
      <c r="C128" s="10" t="s">
        <v>119</v>
      </c>
      <c r="D128" s="11" t="s">
        <v>95</v>
      </c>
      <c r="E128" s="13"/>
      <c r="F128" s="13"/>
      <c r="G128" s="49"/>
      <c r="H128" s="145"/>
    </row>
    <row r="129" spans="1:8" x14ac:dyDescent="0.25">
      <c r="A129" s="103"/>
      <c r="B129" s="86">
        <f>B49</f>
        <v>0</v>
      </c>
      <c r="C129" s="87">
        <f t="shared" ref="C129:D129" si="6">C49</f>
        <v>0</v>
      </c>
      <c r="D129" s="88">
        <f t="shared" si="6"/>
        <v>0</v>
      </c>
      <c r="E129" s="123"/>
      <c r="F129" s="96"/>
      <c r="G129" s="98"/>
      <c r="H129" s="147"/>
    </row>
    <row r="130" spans="1:8" ht="15.75" thickBot="1" x14ac:dyDescent="0.3">
      <c r="A130" s="104" t="s">
        <v>142</v>
      </c>
      <c r="B130" s="86">
        <v>1</v>
      </c>
      <c r="C130" s="87">
        <v>0.2</v>
      </c>
      <c r="D130" s="88">
        <v>2</v>
      </c>
      <c r="E130" s="123"/>
      <c r="F130" s="96"/>
      <c r="G130" s="98"/>
      <c r="H130" s="147"/>
    </row>
    <row r="131" spans="1:8" x14ac:dyDescent="0.25">
      <c r="A131" s="102" t="s">
        <v>88</v>
      </c>
      <c r="B131" s="9" t="s">
        <v>96</v>
      </c>
      <c r="C131" s="10" t="s">
        <v>97</v>
      </c>
      <c r="D131" s="10" t="s">
        <v>98</v>
      </c>
      <c r="E131" s="11" t="s">
        <v>99</v>
      </c>
      <c r="F131" s="13"/>
      <c r="G131" s="49"/>
      <c r="H131" s="145"/>
    </row>
    <row r="132" spans="1:8" x14ac:dyDescent="0.25">
      <c r="A132" s="103"/>
      <c r="B132" s="86">
        <f>B51</f>
        <v>0</v>
      </c>
      <c r="C132" s="87">
        <f t="shared" ref="C132:E132" si="7">C51</f>
        <v>0</v>
      </c>
      <c r="D132" s="87">
        <f t="shared" si="7"/>
        <v>0</v>
      </c>
      <c r="E132" s="88">
        <f t="shared" si="7"/>
        <v>0</v>
      </c>
      <c r="F132" s="96"/>
      <c r="G132" s="98"/>
      <c r="H132" s="147"/>
    </row>
    <row r="133" spans="1:8" ht="15.75" thickBot="1" x14ac:dyDescent="0.3">
      <c r="A133" s="104" t="s">
        <v>142</v>
      </c>
      <c r="B133" s="89">
        <v>0</v>
      </c>
      <c r="C133" s="90">
        <v>1.7</v>
      </c>
      <c r="D133" s="90">
        <v>1.83</v>
      </c>
      <c r="E133" s="91">
        <v>3</v>
      </c>
      <c r="F133" s="96"/>
      <c r="G133" s="98"/>
      <c r="H133" s="147"/>
    </row>
    <row r="134" spans="1:8" x14ac:dyDescent="0.25">
      <c r="A134" s="102" t="s">
        <v>89</v>
      </c>
      <c r="B134" s="9" t="s">
        <v>100</v>
      </c>
      <c r="C134" s="10" t="s">
        <v>120</v>
      </c>
      <c r="D134" s="10" t="s">
        <v>101</v>
      </c>
      <c r="E134" s="11" t="s">
        <v>102</v>
      </c>
      <c r="F134" s="13"/>
      <c r="G134" s="49"/>
      <c r="H134" s="145"/>
    </row>
    <row r="135" spans="1:8" x14ac:dyDescent="0.25">
      <c r="A135" s="103"/>
      <c r="B135" s="86">
        <f>B53</f>
        <v>0</v>
      </c>
      <c r="C135" s="87">
        <f t="shared" ref="C135:E135" si="8">C53</f>
        <v>0</v>
      </c>
      <c r="D135" s="87">
        <f t="shared" si="8"/>
        <v>0</v>
      </c>
      <c r="E135" s="88">
        <f t="shared" si="8"/>
        <v>0</v>
      </c>
      <c r="F135" s="96"/>
      <c r="G135" s="98"/>
      <c r="H135" s="147"/>
    </row>
    <row r="136" spans="1:8" ht="15.75" thickBot="1" x14ac:dyDescent="0.3">
      <c r="A136" s="104" t="s">
        <v>142</v>
      </c>
      <c r="B136" s="93">
        <v>0</v>
      </c>
      <c r="C136" s="94">
        <v>0.1</v>
      </c>
      <c r="D136" s="94">
        <v>1</v>
      </c>
      <c r="E136" s="95">
        <v>3</v>
      </c>
      <c r="F136" s="13"/>
      <c r="G136" s="49"/>
      <c r="H136" s="145"/>
    </row>
    <row r="137" spans="1:8" x14ac:dyDescent="0.25">
      <c r="A137" s="160" t="s">
        <v>147</v>
      </c>
      <c r="B137" s="92">
        <f>(B126*B127+B129*B130+B132*B133+B135*B136)</f>
        <v>0</v>
      </c>
      <c r="C137" s="92">
        <f t="shared" ref="C137:D137" si="9">(C126*C127+C129*C130+C132*C133+C135*C136)</f>
        <v>0</v>
      </c>
      <c r="D137" s="92">
        <f t="shared" si="9"/>
        <v>0</v>
      </c>
      <c r="E137" s="92">
        <f>(E127+E129*E130+E132*E133+E135*E136)</f>
        <v>1.5</v>
      </c>
      <c r="F137" s="40"/>
      <c r="G137" s="140"/>
      <c r="H137" s="158">
        <f>SUM(B137:E137)</f>
        <v>1.5</v>
      </c>
    </row>
    <row r="138" spans="1:8" x14ac:dyDescent="0.25">
      <c r="A138" s="148"/>
      <c r="B138" s="13"/>
      <c r="C138" s="13"/>
      <c r="D138" s="13"/>
      <c r="E138" s="13"/>
      <c r="F138" s="13"/>
      <c r="G138" s="49"/>
      <c r="H138" s="145"/>
    </row>
    <row r="139" spans="1:8" x14ac:dyDescent="0.25">
      <c r="A139" s="148"/>
      <c r="B139" s="13"/>
      <c r="C139" s="13"/>
      <c r="D139" s="13"/>
      <c r="E139" s="13"/>
      <c r="F139" s="13"/>
      <c r="G139" s="49"/>
      <c r="H139" s="145"/>
    </row>
    <row r="140" spans="1:8" x14ac:dyDescent="0.25">
      <c r="A140" s="148"/>
      <c r="B140" s="13"/>
      <c r="C140" s="13"/>
      <c r="D140" s="13"/>
      <c r="E140" s="13"/>
      <c r="F140" s="13"/>
      <c r="G140" s="49"/>
      <c r="H140" s="145"/>
    </row>
    <row r="141" spans="1:8" x14ac:dyDescent="0.25">
      <c r="A141" s="148"/>
      <c r="B141" s="13"/>
      <c r="C141" s="13"/>
      <c r="D141" s="13"/>
      <c r="E141" s="13"/>
      <c r="F141" s="13"/>
      <c r="G141" s="49"/>
      <c r="H141" s="145"/>
    </row>
    <row r="142" spans="1:8" x14ac:dyDescent="0.25">
      <c r="A142" s="148"/>
      <c r="B142" s="13"/>
      <c r="C142" s="13"/>
      <c r="D142" s="13"/>
      <c r="E142" s="13"/>
      <c r="F142" s="13"/>
      <c r="G142" s="49"/>
      <c r="H142" s="145"/>
    </row>
    <row r="143" spans="1:8" ht="18.75" x14ac:dyDescent="0.3">
      <c r="A143" s="151" t="s">
        <v>104</v>
      </c>
      <c r="B143" s="13"/>
      <c r="C143" s="13"/>
      <c r="D143" s="13"/>
      <c r="E143" s="13"/>
      <c r="F143" s="13"/>
      <c r="G143" s="49"/>
      <c r="H143" s="145"/>
    </row>
    <row r="144" spans="1:8" ht="15.75" thickBot="1" x14ac:dyDescent="0.3">
      <c r="A144" s="148"/>
      <c r="B144" s="13"/>
      <c r="C144" s="13"/>
      <c r="D144" s="13"/>
      <c r="E144" s="13"/>
      <c r="F144" s="13"/>
      <c r="G144" s="49"/>
      <c r="H144" s="145"/>
    </row>
    <row r="145" spans="1:8" x14ac:dyDescent="0.25">
      <c r="A145" s="102" t="s">
        <v>105</v>
      </c>
      <c r="B145" s="9" t="s">
        <v>106</v>
      </c>
      <c r="C145" s="10"/>
      <c r="D145" s="11" t="s">
        <v>107</v>
      </c>
      <c r="E145" s="13"/>
      <c r="F145" s="13"/>
      <c r="G145" s="49"/>
      <c r="H145" s="145"/>
    </row>
    <row r="146" spans="1:8" x14ac:dyDescent="0.25">
      <c r="A146" s="103"/>
      <c r="B146" s="86">
        <f>B66</f>
        <v>0</v>
      </c>
      <c r="C146" s="96"/>
      <c r="D146" s="88">
        <f>D66</f>
        <v>0</v>
      </c>
      <c r="E146" s="96"/>
      <c r="F146" s="96"/>
      <c r="G146" s="98"/>
      <c r="H146" s="147"/>
    </row>
    <row r="147" spans="1:8" ht="15.75" thickBot="1" x14ac:dyDescent="0.3">
      <c r="A147" s="104" t="s">
        <v>142</v>
      </c>
      <c r="B147" s="86">
        <v>0</v>
      </c>
      <c r="C147" s="98"/>
      <c r="D147" s="88">
        <v>1</v>
      </c>
      <c r="E147" s="98"/>
      <c r="F147" s="98"/>
      <c r="G147" s="98"/>
      <c r="H147" s="147"/>
    </row>
    <row r="148" spans="1:8" x14ac:dyDescent="0.25">
      <c r="A148" s="102" t="s">
        <v>108</v>
      </c>
      <c r="B148" s="9">
        <v>30</v>
      </c>
      <c r="C148" s="10">
        <v>40</v>
      </c>
      <c r="D148" s="10">
        <v>60</v>
      </c>
      <c r="E148" s="11">
        <v>90</v>
      </c>
      <c r="F148" s="13"/>
      <c r="G148" s="49"/>
      <c r="H148" s="145"/>
    </row>
    <row r="149" spans="1:8" x14ac:dyDescent="0.25">
      <c r="A149" s="103"/>
      <c r="B149" s="86">
        <f>B68</f>
        <v>0</v>
      </c>
      <c r="C149" s="87">
        <f t="shared" ref="C149:E149" si="10">C68</f>
        <v>0</v>
      </c>
      <c r="D149" s="87">
        <f t="shared" si="10"/>
        <v>0</v>
      </c>
      <c r="E149" s="88">
        <f t="shared" si="10"/>
        <v>0</v>
      </c>
      <c r="F149" s="96"/>
      <c r="G149" s="98"/>
      <c r="H149" s="147"/>
    </row>
    <row r="150" spans="1:8" ht="15.75" thickBot="1" x14ac:dyDescent="0.3">
      <c r="A150" s="104" t="s">
        <v>142</v>
      </c>
      <c r="B150" s="89">
        <v>0.5</v>
      </c>
      <c r="C150" s="90">
        <v>1</v>
      </c>
      <c r="D150" s="90">
        <v>1.5</v>
      </c>
      <c r="E150" s="91">
        <v>2</v>
      </c>
      <c r="F150" s="98"/>
      <c r="G150" s="98"/>
      <c r="H150" s="147"/>
    </row>
    <row r="151" spans="1:8" x14ac:dyDescent="0.25">
      <c r="A151" s="105" t="s">
        <v>109</v>
      </c>
      <c r="B151" s="99" t="s">
        <v>19</v>
      </c>
      <c r="C151" s="100" t="s">
        <v>21</v>
      </c>
      <c r="D151" s="100" t="s">
        <v>22</v>
      </c>
      <c r="E151" s="101" t="s">
        <v>23</v>
      </c>
      <c r="F151" s="155"/>
      <c r="G151" s="161"/>
      <c r="H151" s="145"/>
    </row>
    <row r="152" spans="1:8" x14ac:dyDescent="0.25">
      <c r="A152" s="103"/>
      <c r="B152" s="86">
        <f>B70</f>
        <v>0</v>
      </c>
      <c r="C152" s="87">
        <f t="shared" ref="C152:E152" si="11">C70</f>
        <v>0</v>
      </c>
      <c r="D152" s="87">
        <f t="shared" si="11"/>
        <v>0</v>
      </c>
      <c r="E152" s="88">
        <f t="shared" si="11"/>
        <v>0</v>
      </c>
      <c r="F152" s="96"/>
      <c r="G152" s="98"/>
      <c r="H152" s="147"/>
    </row>
    <row r="153" spans="1:8" ht="15.75" thickBot="1" x14ac:dyDescent="0.3">
      <c r="A153" s="104" t="s">
        <v>142</v>
      </c>
      <c r="B153" s="89">
        <v>5</v>
      </c>
      <c r="C153" s="90">
        <v>7.5</v>
      </c>
      <c r="D153" s="90">
        <v>10</v>
      </c>
      <c r="E153" s="91">
        <v>12.5</v>
      </c>
      <c r="F153" s="98"/>
      <c r="G153" s="98"/>
      <c r="H153" s="147"/>
    </row>
    <row r="154" spans="1:8" x14ac:dyDescent="0.25">
      <c r="A154" s="102" t="s">
        <v>110</v>
      </c>
      <c r="B154" s="9" t="s">
        <v>111</v>
      </c>
      <c r="C154" s="10"/>
      <c r="D154" s="10"/>
      <c r="E154" s="11" t="s">
        <v>112</v>
      </c>
      <c r="F154" s="13"/>
      <c r="G154" s="49"/>
      <c r="H154" s="145"/>
    </row>
    <row r="155" spans="1:8" x14ac:dyDescent="0.25">
      <c r="A155" s="103"/>
      <c r="B155" s="86">
        <f>B72</f>
        <v>0</v>
      </c>
      <c r="C155" s="96"/>
      <c r="D155" s="96"/>
      <c r="E155" s="88">
        <f>E72</f>
        <v>0</v>
      </c>
      <c r="F155" s="96"/>
      <c r="G155" s="98"/>
      <c r="H155" s="147"/>
    </row>
    <row r="156" spans="1:8" ht="15.75" thickBot="1" x14ac:dyDescent="0.3">
      <c r="A156" s="104" t="s">
        <v>142</v>
      </c>
      <c r="B156" s="89">
        <v>-1</v>
      </c>
      <c r="C156" s="97"/>
      <c r="D156" s="97"/>
      <c r="E156" s="91">
        <v>1</v>
      </c>
      <c r="F156" s="98"/>
      <c r="G156" s="98"/>
      <c r="H156" s="147"/>
    </row>
    <row r="157" spans="1:8" x14ac:dyDescent="0.25">
      <c r="A157" s="106" t="s">
        <v>113</v>
      </c>
      <c r="B157" s="83" t="s">
        <v>114</v>
      </c>
      <c r="C157" s="84" t="s">
        <v>115</v>
      </c>
      <c r="D157" s="84" t="s">
        <v>116</v>
      </c>
      <c r="E157" s="85" t="s">
        <v>117</v>
      </c>
      <c r="F157" s="13"/>
      <c r="G157" s="49"/>
      <c r="H157" s="145"/>
    </row>
    <row r="158" spans="1:8" x14ac:dyDescent="0.25">
      <c r="A158" s="103"/>
      <c r="B158" s="86">
        <f>B74</f>
        <v>0</v>
      </c>
      <c r="C158" s="87">
        <f t="shared" ref="C158:E158" si="12">C74</f>
        <v>0</v>
      </c>
      <c r="D158" s="87">
        <f t="shared" si="12"/>
        <v>0</v>
      </c>
      <c r="E158" s="88">
        <f t="shared" si="12"/>
        <v>0</v>
      </c>
      <c r="F158" s="96"/>
      <c r="G158" s="98"/>
      <c r="H158" s="147"/>
    </row>
    <row r="159" spans="1:8" ht="15.75" thickBot="1" x14ac:dyDescent="0.3">
      <c r="A159" s="104" t="s">
        <v>142</v>
      </c>
      <c r="B159" s="89">
        <v>-2</v>
      </c>
      <c r="C159" s="90">
        <v>0</v>
      </c>
      <c r="D159" s="90">
        <v>1</v>
      </c>
      <c r="E159" s="91">
        <v>3</v>
      </c>
      <c r="F159" s="98"/>
      <c r="G159" s="98"/>
      <c r="H159" s="147"/>
    </row>
    <row r="160" spans="1:8" x14ac:dyDescent="0.25">
      <c r="A160" s="160" t="s">
        <v>149</v>
      </c>
      <c r="B160" s="92">
        <f>B146*B147+B149*B150+B152*B153+B155*B156+B158*B159</f>
        <v>0</v>
      </c>
      <c r="C160" s="92">
        <f>C146*C147+C149*C150+C152*C153+C155*C156+C158*C159</f>
        <v>0</v>
      </c>
      <c r="D160" s="92">
        <f>D146*D147+D149*D150+D152*D153+D155*D156+D158*D159</f>
        <v>0</v>
      </c>
      <c r="E160" s="92">
        <f>E146*E147+E149*E150+E152*E153+E155*E156+E158*E159</f>
        <v>0</v>
      </c>
      <c r="F160" s="40"/>
      <c r="G160" s="140"/>
      <c r="H160" s="158">
        <f>SUM(B160:E160)</f>
        <v>0</v>
      </c>
    </row>
    <row r="161" spans="1:8" x14ac:dyDescent="0.25">
      <c r="A161" s="146"/>
      <c r="B161" s="98"/>
      <c r="C161" s="98"/>
      <c r="D161" s="98"/>
      <c r="E161" s="98"/>
      <c r="F161" s="98"/>
      <c r="G161" s="98"/>
      <c r="H161" s="147"/>
    </row>
    <row r="162" spans="1:8" ht="21.75" thickBot="1" x14ac:dyDescent="0.4">
      <c r="A162" s="162" t="s">
        <v>143</v>
      </c>
      <c r="B162" s="163"/>
      <c r="C162" s="163"/>
      <c r="D162" s="163"/>
      <c r="E162" s="163"/>
      <c r="F162" s="163"/>
      <c r="G162" s="163"/>
      <c r="H162" s="164">
        <f>H160+H137+H120</f>
        <v>1.5</v>
      </c>
    </row>
  </sheetData>
  <conditionalFormatting sqref="H32">
    <cfRule type="cellIs" dxfId="13" priority="7" operator="lessThan">
      <formula>100</formula>
    </cfRule>
    <cfRule type="cellIs" dxfId="12" priority="8" operator="greaterThan">
      <formula>100</formula>
    </cfRule>
    <cfRule type="cellIs" dxfId="11" priority="9" operator="equal">
      <formula>100</formula>
    </cfRule>
  </conditionalFormatting>
  <conditionalFormatting sqref="G55">
    <cfRule type="cellIs" dxfId="10" priority="5" operator="lessThan">
      <formula>4</formula>
    </cfRule>
    <cfRule type="cellIs" dxfId="9" priority="6" operator="greaterThan">
      <formula>3</formula>
    </cfRule>
  </conditionalFormatting>
  <conditionalFormatting sqref="G76">
    <cfRule type="cellIs" dxfId="8" priority="1" operator="greaterThan">
      <formula>5</formula>
    </cfRule>
    <cfRule type="cellIs" dxfId="7" priority="2" operator="lessThan">
      <formula>5</formula>
    </cfRule>
    <cfRule type="cellIs" dxfId="6" priority="3" operator="lessThan">
      <formula>4</formula>
    </cfRule>
    <cfRule type="cellIs" dxfId="5" priority="4" operator="greaterThan">
      <formula>3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4443CE9-3C67-43C3-9A51-58B4A8AD73A0}">
          <x14:formula1>
            <xm:f>'drop downs'!$D$2:$D$103</xm:f>
          </x14:formula1>
          <xm:sqref>E47 B10:F10 B15:F15 B18 D18:F18 B21:F21 B25:C25 E25:F25 B29 D29:E29 D117:E117 B117 B98:F98 B103:F103 B106 D106:F106 B109:F109 B113:F113</xm:sqref>
        </x14:dataValidation>
        <x14:dataValidation type="list" allowBlank="1" showInputMessage="1" showErrorMessage="1" xr:uid="{F07C4EAF-A384-4127-8031-C3C0FEE85AEC}">
          <x14:formula1>
            <xm:f>'drop downs'!$F$2:$F$4</xm:f>
          </x14:formula1>
          <xm:sqref>B66 D66 B68:E68 B70:E70 B74:E74 B72 E72 B152:E152 B155 B146 D146 E155 B149:E149 B158:E158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D23E7-5877-4C45-A267-1317D682799D}">
  <sheetPr codeName="Blad7"/>
  <dimension ref="A1:L27"/>
  <sheetViews>
    <sheetView workbookViewId="0">
      <selection activeCell="M22" sqref="M22"/>
    </sheetView>
  </sheetViews>
  <sheetFormatPr defaultRowHeight="15" x14ac:dyDescent="0.25"/>
  <cols>
    <col min="1" max="1" width="39" style="61" customWidth="1"/>
    <col min="2" max="2" width="18.42578125" style="63" customWidth="1"/>
    <col min="3" max="3" width="9.140625" style="63"/>
    <col min="4" max="4" width="18.42578125" style="75" customWidth="1"/>
    <col min="5" max="5" width="9.140625" style="61"/>
    <col min="6" max="6" width="18.5703125" style="61" customWidth="1"/>
    <col min="7" max="7" width="9.140625" style="61"/>
    <col min="8" max="8" width="18" style="63" customWidth="1"/>
    <col min="9" max="9" width="9.140625" style="61"/>
    <col min="10" max="10" width="16.85546875" style="61" customWidth="1"/>
    <col min="11" max="11" width="8.7109375" style="61" customWidth="1"/>
    <col min="12" max="12" width="18.42578125" style="61" customWidth="1"/>
    <col min="13" max="16384" width="9.140625" style="61"/>
  </cols>
  <sheetData>
    <row r="1" spans="1:12" s="58" customFormat="1" ht="21" x14ac:dyDescent="0.25">
      <c r="A1" s="58" t="s">
        <v>33</v>
      </c>
      <c r="B1" s="59">
        <f>Identifier!B12</f>
        <v>0</v>
      </c>
      <c r="D1" s="59">
        <f>Identifier!B15</f>
        <v>0</v>
      </c>
      <c r="F1" s="59">
        <f>Identifier!B18</f>
        <v>0</v>
      </c>
      <c r="H1" s="59">
        <f>Identifier!B21</f>
        <v>0</v>
      </c>
      <c r="J1" s="59">
        <f>Identifier!B24</f>
        <v>0</v>
      </c>
      <c r="K1" s="60"/>
    </row>
    <row r="2" spans="1:12" x14ac:dyDescent="0.25">
      <c r="A2" s="68" t="s">
        <v>34</v>
      </c>
      <c r="B2" s="62">
        <f>Identifier!B13</f>
        <v>0</v>
      </c>
      <c r="D2" s="64">
        <f>Identifier!B16</f>
        <v>0</v>
      </c>
      <c r="F2" s="65">
        <f>Identifier!B19</f>
        <v>0</v>
      </c>
      <c r="H2" s="62">
        <f>Identifier!B22</f>
        <v>0</v>
      </c>
      <c r="J2" s="62">
        <f>Identifier!B25</f>
        <v>0</v>
      </c>
      <c r="K2" s="66"/>
    </row>
    <row r="3" spans="1:12" x14ac:dyDescent="0.25">
      <c r="B3" s="62"/>
      <c r="D3" s="64"/>
      <c r="F3" s="67"/>
      <c r="H3" s="62"/>
      <c r="J3" s="67"/>
      <c r="K3" s="66"/>
    </row>
    <row r="4" spans="1:12" x14ac:dyDescent="0.25">
      <c r="A4" s="68" t="s">
        <v>37</v>
      </c>
      <c r="B4" s="62"/>
      <c r="D4" s="64"/>
      <c r="F4" s="67"/>
      <c r="H4" s="62"/>
      <c r="J4" s="67"/>
      <c r="L4" s="69" t="s">
        <v>44</v>
      </c>
    </row>
    <row r="5" spans="1:12" x14ac:dyDescent="0.25">
      <c r="A5" s="61" t="s">
        <v>35</v>
      </c>
      <c r="B5" s="62">
        <f>'Product 1'!B39</f>
        <v>0</v>
      </c>
      <c r="D5" s="64">
        <f>'Product 2'!B39</f>
        <v>0</v>
      </c>
      <c r="F5" s="64">
        <f>'Product 3'!B39</f>
        <v>0</v>
      </c>
      <c r="H5" s="64">
        <f>'Product 4'!B39</f>
        <v>0</v>
      </c>
      <c r="J5" s="64">
        <f>'Product 5'!B39</f>
        <v>0</v>
      </c>
      <c r="L5" s="70">
        <v>100</v>
      </c>
    </row>
    <row r="6" spans="1:12" x14ac:dyDescent="0.25">
      <c r="A6" s="68" t="s">
        <v>36</v>
      </c>
      <c r="B6" s="71">
        <f>'Product 1'!B40</f>
        <v>0</v>
      </c>
      <c r="D6" s="71">
        <f>'Product 2'!B40</f>
        <v>0</v>
      </c>
      <c r="E6" s="68"/>
      <c r="F6" s="71">
        <f>'Product 3'!B40</f>
        <v>0</v>
      </c>
      <c r="G6" s="68"/>
      <c r="H6" s="71">
        <f>'Product 4'!B40</f>
        <v>0</v>
      </c>
      <c r="I6" s="68"/>
      <c r="J6" s="71">
        <f>'Product 5'!B40</f>
        <v>0</v>
      </c>
      <c r="L6" s="70">
        <v>10000</v>
      </c>
    </row>
    <row r="7" spans="1:12" x14ac:dyDescent="0.25">
      <c r="B7" s="62"/>
      <c r="D7" s="64"/>
      <c r="F7" s="64"/>
      <c r="H7" s="64"/>
      <c r="J7" s="64"/>
      <c r="L7" s="70"/>
    </row>
    <row r="8" spans="1:12" x14ac:dyDescent="0.25">
      <c r="B8" s="62"/>
      <c r="D8" s="64"/>
      <c r="F8" s="64"/>
      <c r="H8" s="64"/>
      <c r="J8" s="64"/>
      <c r="L8" s="70"/>
    </row>
    <row r="9" spans="1:12" x14ac:dyDescent="0.25">
      <c r="A9" s="68" t="s">
        <v>41</v>
      </c>
      <c r="B9" s="62"/>
      <c r="D9" s="64"/>
      <c r="F9" s="64"/>
      <c r="H9" s="64"/>
      <c r="J9" s="64"/>
      <c r="L9" s="70"/>
    </row>
    <row r="10" spans="1:12" x14ac:dyDescent="0.25">
      <c r="A10" s="61" t="s">
        <v>38</v>
      </c>
      <c r="B10" s="62">
        <f>'Product 1'!B36</f>
        <v>0</v>
      </c>
      <c r="D10" s="64">
        <f>'Product 2'!B36</f>
        <v>0</v>
      </c>
      <c r="F10" s="64">
        <f>'Product 3'!B36</f>
        <v>0</v>
      </c>
      <c r="H10" s="64">
        <f>'Product 4'!B36</f>
        <v>0</v>
      </c>
      <c r="J10" s="64">
        <f>'Product 5'!B36</f>
        <v>0</v>
      </c>
      <c r="L10" s="70">
        <v>5000</v>
      </c>
    </row>
    <row r="11" spans="1:12" x14ac:dyDescent="0.25">
      <c r="A11" s="61" t="s">
        <v>39</v>
      </c>
      <c r="B11" s="62">
        <f>'Product 1'!B59</f>
        <v>0</v>
      </c>
      <c r="D11" s="64">
        <f>'Product 2'!B59</f>
        <v>0</v>
      </c>
      <c r="F11" s="64">
        <f>'Product 3'!B59</f>
        <v>0</v>
      </c>
      <c r="H11" s="64">
        <f>'Product 4'!B59</f>
        <v>0</v>
      </c>
      <c r="J11" s="64">
        <f>'Product 5'!B59</f>
        <v>0</v>
      </c>
      <c r="L11" s="70">
        <v>4000</v>
      </c>
    </row>
    <row r="12" spans="1:12" x14ac:dyDescent="0.25">
      <c r="A12" s="61" t="s">
        <v>40</v>
      </c>
      <c r="B12" s="62">
        <f>'Product 1'!B80</f>
        <v>0</v>
      </c>
      <c r="D12" s="64">
        <f>'Product 2'!B80</f>
        <v>0</v>
      </c>
      <c r="F12" s="64">
        <f>'Product 3'!B80</f>
        <v>0</v>
      </c>
      <c r="H12" s="64">
        <f>'Product 4'!B80</f>
        <v>0</v>
      </c>
      <c r="J12" s="64">
        <f>'Product 5'!B80</f>
        <v>0</v>
      </c>
      <c r="L12" s="70">
        <v>10000</v>
      </c>
    </row>
    <row r="13" spans="1:12" x14ac:dyDescent="0.25">
      <c r="A13" s="68" t="s">
        <v>42</v>
      </c>
      <c r="B13" s="71">
        <f>SUM(B10:B12)</f>
        <v>0</v>
      </c>
      <c r="C13" s="72"/>
      <c r="D13" s="71">
        <f>SUM(D10:D12)</f>
        <v>0</v>
      </c>
      <c r="E13" s="68"/>
      <c r="F13" s="71">
        <f>SUM(F10:F12)</f>
        <v>0</v>
      </c>
      <c r="G13" s="68"/>
      <c r="H13" s="71">
        <f>SUM(H10:H12)</f>
        <v>0</v>
      </c>
      <c r="I13" s="68"/>
      <c r="J13" s="71">
        <f>SUM(J10:J12)</f>
        <v>0</v>
      </c>
      <c r="L13" s="73">
        <f>SUM(L10:L12)</f>
        <v>19000</v>
      </c>
    </row>
    <row r="14" spans="1:12" x14ac:dyDescent="0.25">
      <c r="B14" s="62"/>
      <c r="D14" s="64"/>
      <c r="F14" s="64"/>
      <c r="H14" s="64"/>
      <c r="J14" s="64"/>
      <c r="L14" s="70"/>
    </row>
    <row r="15" spans="1:12" x14ac:dyDescent="0.25">
      <c r="B15" s="62"/>
      <c r="D15" s="64"/>
      <c r="F15" s="64"/>
      <c r="H15" s="64"/>
      <c r="J15" s="64"/>
      <c r="L15" s="70"/>
    </row>
    <row r="16" spans="1:12" x14ac:dyDescent="0.25">
      <c r="A16" s="68" t="s">
        <v>145</v>
      </c>
      <c r="B16" s="62">
        <f>B13+B6</f>
        <v>0</v>
      </c>
      <c r="D16" s="62">
        <f>D13+D6</f>
        <v>0</v>
      </c>
      <c r="F16" s="62">
        <f>F13+F6</f>
        <v>0</v>
      </c>
      <c r="H16" s="62">
        <f>H13+H6</f>
        <v>0</v>
      </c>
      <c r="J16" s="62">
        <f>J13+J6</f>
        <v>0</v>
      </c>
      <c r="L16" s="70">
        <f>L13+L6</f>
        <v>29000</v>
      </c>
    </row>
    <row r="17" spans="1:10" x14ac:dyDescent="0.25">
      <c r="A17" s="68"/>
      <c r="B17" s="74"/>
      <c r="F17" s="75"/>
      <c r="H17" s="75"/>
      <c r="J17" s="75"/>
    </row>
    <row r="18" spans="1:10" ht="18.75" x14ac:dyDescent="0.3">
      <c r="A18" s="76" t="s">
        <v>43</v>
      </c>
      <c r="B18" s="77">
        <f>100*B16/L16</f>
        <v>0</v>
      </c>
      <c r="D18" s="77">
        <f>100*D16/L16</f>
        <v>0</v>
      </c>
      <c r="F18" s="77">
        <f>100*F16/L16</f>
        <v>0</v>
      </c>
      <c r="H18" s="77">
        <f>100*H16/L16</f>
        <v>0</v>
      </c>
      <c r="J18" s="77">
        <f>100*J16/L16</f>
        <v>0</v>
      </c>
    </row>
    <row r="23" spans="1:10" ht="18.75" x14ac:dyDescent="0.3">
      <c r="A23" s="76" t="s">
        <v>150</v>
      </c>
    </row>
    <row r="24" spans="1:10" x14ac:dyDescent="0.25">
      <c r="A24" s="61" t="s">
        <v>38</v>
      </c>
      <c r="B24" s="126">
        <f>'Product 1'!H120</f>
        <v>0</v>
      </c>
      <c r="C24" s="124"/>
      <c r="D24" s="127">
        <f>'Product 2'!H120</f>
        <v>0</v>
      </c>
      <c r="E24" s="125"/>
      <c r="F24" s="128">
        <f>'Product 3'!H120</f>
        <v>0</v>
      </c>
      <c r="G24" s="125"/>
      <c r="H24" s="126">
        <f>'Product 4'!H120</f>
        <v>0</v>
      </c>
      <c r="I24" s="125"/>
      <c r="J24" s="128">
        <f>'Product 5'!H120</f>
        <v>0</v>
      </c>
    </row>
    <row r="25" spans="1:10" x14ac:dyDescent="0.25">
      <c r="A25" s="61" t="s">
        <v>39</v>
      </c>
      <c r="B25" s="126">
        <f>'Product 1'!H137</f>
        <v>1.75</v>
      </c>
      <c r="C25" s="124"/>
      <c r="D25" s="127">
        <f>'Product 2'!H137</f>
        <v>1.5</v>
      </c>
      <c r="E25" s="125"/>
      <c r="F25" s="128">
        <f>'Product 3'!H137</f>
        <v>1.5</v>
      </c>
      <c r="G25" s="125"/>
      <c r="H25" s="126">
        <f>'Product 4'!H137</f>
        <v>1.5</v>
      </c>
      <c r="I25" s="125"/>
      <c r="J25" s="128">
        <f>'Product 5'!H137</f>
        <v>1.5</v>
      </c>
    </row>
    <row r="26" spans="1:10" x14ac:dyDescent="0.25">
      <c r="A26" s="61" t="s">
        <v>40</v>
      </c>
      <c r="B26" s="126">
        <f>'Product 1'!H160</f>
        <v>0</v>
      </c>
      <c r="C26" s="124"/>
      <c r="D26" s="127">
        <f>'Product 2'!H160</f>
        <v>0</v>
      </c>
      <c r="E26" s="125"/>
      <c r="F26" s="128">
        <f>'Product 3'!H160</f>
        <v>0</v>
      </c>
      <c r="G26" s="125"/>
      <c r="H26" s="126">
        <f>'Product 4'!H160</f>
        <v>0</v>
      </c>
      <c r="I26" s="125"/>
      <c r="J26" s="128">
        <f>'Product 5'!H160</f>
        <v>0</v>
      </c>
    </row>
    <row r="27" spans="1:10" s="76" customFormat="1" ht="18.75" x14ac:dyDescent="0.3">
      <c r="A27" s="76" t="s">
        <v>83</v>
      </c>
      <c r="B27" s="131">
        <f>'Product 1'!H162</f>
        <v>1.75</v>
      </c>
      <c r="C27" s="129"/>
      <c r="D27" s="131">
        <f>'Product 2'!H162</f>
        <v>1.5</v>
      </c>
      <c r="E27" s="130"/>
      <c r="F27" s="132">
        <f>'Product 3'!H162</f>
        <v>1.5</v>
      </c>
      <c r="G27" s="130"/>
      <c r="H27" s="131">
        <f>'Product 4'!H162</f>
        <v>1.5</v>
      </c>
      <c r="I27" s="130"/>
      <c r="J27" s="132">
        <f>'Product 5'!H162</f>
        <v>1.5</v>
      </c>
    </row>
  </sheetData>
  <conditionalFormatting sqref="B18">
    <cfRule type="colorScale" priority="15">
      <colorScale>
        <cfvo type="num" val="0"/>
        <cfvo type="num" val="50"/>
        <cfvo type="num" val="100"/>
        <color rgb="FFF8696B"/>
        <color rgb="FFFFEB84"/>
        <color rgb="FF63BE7B"/>
      </colorScale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4" priority="17" operator="lessThan">
      <formula>50</formula>
    </cfRule>
  </conditionalFormatting>
  <conditionalFormatting sqref="D18">
    <cfRule type="colorScale" priority="12">
      <colorScale>
        <cfvo type="num" val="0"/>
        <cfvo type="num" val="50"/>
        <cfvo type="num" val="100"/>
        <color rgb="FFF8696B"/>
        <color rgb="FFFFEB84"/>
        <color rgb="FF63BE7B"/>
      </colorScale>
    </cfRule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3" priority="14" operator="lessThan">
      <formula>50</formula>
    </cfRule>
  </conditionalFormatting>
  <conditionalFormatting sqref="F18">
    <cfRule type="colorScale" priority="9">
      <colorScale>
        <cfvo type="num" val="0"/>
        <cfvo type="num" val="50"/>
        <cfvo type="num" val="100"/>
        <color rgb="FFF8696B"/>
        <color rgb="FFFFEB84"/>
        <color rgb="FF63BE7B"/>
      </colorScale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2" priority="11" operator="lessThan">
      <formula>50</formula>
    </cfRule>
  </conditionalFormatting>
  <conditionalFormatting sqref="H18">
    <cfRule type="colorScale" priority="6">
      <colorScale>
        <cfvo type="num" val="0"/>
        <cfvo type="num" val="50"/>
        <cfvo type="num" val="100"/>
        <color rgb="FFF8696B"/>
        <color rgb="FFFFEB84"/>
        <color rgb="FF63BE7B"/>
      </colorScale>
    </cfRule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1" priority="8" operator="lessThan">
      <formula>50</formula>
    </cfRule>
  </conditionalFormatting>
  <conditionalFormatting sqref="J18">
    <cfRule type="colorScale" priority="3">
      <colorScale>
        <cfvo type="num" val="0"/>
        <cfvo type="num" val="50"/>
        <cfvo type="num" val="100"/>
        <color rgb="FFF8696B"/>
        <color rgb="FFFFEB84"/>
        <color rgb="FF63BE7B"/>
      </colorScale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0" priority="5" operator="lessThan">
      <formula>50</formula>
    </cfRule>
  </conditionalFormatting>
  <conditionalFormatting sqref="B27:J27">
    <cfRule type="cellIs" priority="1" operator="between">
      <formula>1</formula>
      <formula>40</formula>
    </cfRule>
  </conditionalFormatting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B18DC-FC11-4949-8F01-BDB91A7F0254}">
  <sheetPr codeName="Blad8"/>
  <dimension ref="A1:F103"/>
  <sheetViews>
    <sheetView workbookViewId="0">
      <selection activeCell="A10" sqref="A10"/>
    </sheetView>
  </sheetViews>
  <sheetFormatPr defaultRowHeight="15" x14ac:dyDescent="0.25"/>
  <cols>
    <col min="1" max="16384" width="9.140625" style="61"/>
  </cols>
  <sheetData>
    <row r="1" spans="1:6" x14ac:dyDescent="0.25">
      <c r="A1" s="61" t="s">
        <v>32</v>
      </c>
      <c r="D1" s="61" t="s">
        <v>128</v>
      </c>
      <c r="F1" s="61" t="s">
        <v>129</v>
      </c>
    </row>
    <row r="3" spans="1:6" x14ac:dyDescent="0.25">
      <c r="D3" s="61">
        <v>0</v>
      </c>
      <c r="F3" s="61">
        <v>1</v>
      </c>
    </row>
    <row r="4" spans="1:6" x14ac:dyDescent="0.25">
      <c r="A4" s="78" t="s">
        <v>121</v>
      </c>
      <c r="D4" s="61">
        <f>D3+1</f>
        <v>1</v>
      </c>
      <c r="F4" s="61">
        <v>0</v>
      </c>
    </row>
    <row r="5" spans="1:6" x14ac:dyDescent="0.25">
      <c r="A5" s="78" t="s">
        <v>122</v>
      </c>
      <c r="D5" s="61">
        <f t="shared" ref="D5:D68" si="0">D4+1</f>
        <v>2</v>
      </c>
    </row>
    <row r="6" spans="1:6" x14ac:dyDescent="0.25">
      <c r="A6" s="78" t="s">
        <v>123</v>
      </c>
      <c r="D6" s="61">
        <f t="shared" si="0"/>
        <v>3</v>
      </c>
    </row>
    <row r="7" spans="1:6" x14ac:dyDescent="0.25">
      <c r="A7" s="78" t="s">
        <v>124</v>
      </c>
      <c r="D7" s="61">
        <f t="shared" si="0"/>
        <v>4</v>
      </c>
    </row>
    <row r="8" spans="1:6" x14ac:dyDescent="0.25">
      <c r="A8" s="78" t="s">
        <v>125</v>
      </c>
      <c r="D8" s="61">
        <f t="shared" si="0"/>
        <v>5</v>
      </c>
    </row>
    <row r="9" spans="1:6" x14ac:dyDescent="0.25">
      <c r="A9" s="78" t="s">
        <v>126</v>
      </c>
      <c r="D9" s="61">
        <f t="shared" si="0"/>
        <v>6</v>
      </c>
    </row>
    <row r="10" spans="1:6" x14ac:dyDescent="0.25">
      <c r="A10" s="79"/>
      <c r="D10" s="61">
        <f t="shared" si="0"/>
        <v>7</v>
      </c>
    </row>
    <row r="11" spans="1:6" x14ac:dyDescent="0.25">
      <c r="A11" s="79"/>
      <c r="D11" s="61">
        <f t="shared" si="0"/>
        <v>8</v>
      </c>
    </row>
    <row r="12" spans="1:6" x14ac:dyDescent="0.25">
      <c r="A12" s="79"/>
      <c r="D12" s="61">
        <f t="shared" si="0"/>
        <v>9</v>
      </c>
    </row>
    <row r="13" spans="1:6" x14ac:dyDescent="0.25">
      <c r="A13" s="79"/>
      <c r="D13" s="61">
        <f t="shared" si="0"/>
        <v>10</v>
      </c>
    </row>
    <row r="14" spans="1:6" x14ac:dyDescent="0.25">
      <c r="A14" s="79"/>
      <c r="D14" s="61">
        <f t="shared" si="0"/>
        <v>11</v>
      </c>
    </row>
    <row r="15" spans="1:6" x14ac:dyDescent="0.25">
      <c r="D15" s="61">
        <f t="shared" si="0"/>
        <v>12</v>
      </c>
    </row>
    <row r="16" spans="1:6" x14ac:dyDescent="0.25">
      <c r="D16" s="61">
        <f t="shared" si="0"/>
        <v>13</v>
      </c>
    </row>
    <row r="17" spans="4:4" x14ac:dyDescent="0.25">
      <c r="D17" s="61">
        <f t="shared" si="0"/>
        <v>14</v>
      </c>
    </row>
    <row r="18" spans="4:4" x14ac:dyDescent="0.25">
      <c r="D18" s="61">
        <f t="shared" si="0"/>
        <v>15</v>
      </c>
    </row>
    <row r="19" spans="4:4" x14ac:dyDescent="0.25">
      <c r="D19" s="61">
        <f t="shared" si="0"/>
        <v>16</v>
      </c>
    </row>
    <row r="20" spans="4:4" x14ac:dyDescent="0.25">
      <c r="D20" s="61">
        <f t="shared" si="0"/>
        <v>17</v>
      </c>
    </row>
    <row r="21" spans="4:4" x14ac:dyDescent="0.25">
      <c r="D21" s="61">
        <f t="shared" si="0"/>
        <v>18</v>
      </c>
    </row>
    <row r="22" spans="4:4" x14ac:dyDescent="0.25">
      <c r="D22" s="61">
        <f t="shared" si="0"/>
        <v>19</v>
      </c>
    </row>
    <row r="23" spans="4:4" x14ac:dyDescent="0.25">
      <c r="D23" s="61">
        <f t="shared" si="0"/>
        <v>20</v>
      </c>
    </row>
    <row r="24" spans="4:4" x14ac:dyDescent="0.25">
      <c r="D24" s="61">
        <f t="shared" si="0"/>
        <v>21</v>
      </c>
    </row>
    <row r="25" spans="4:4" x14ac:dyDescent="0.25">
      <c r="D25" s="61">
        <f t="shared" si="0"/>
        <v>22</v>
      </c>
    </row>
    <row r="26" spans="4:4" x14ac:dyDescent="0.25">
      <c r="D26" s="61">
        <f t="shared" si="0"/>
        <v>23</v>
      </c>
    </row>
    <row r="27" spans="4:4" x14ac:dyDescent="0.25">
      <c r="D27" s="61">
        <f t="shared" si="0"/>
        <v>24</v>
      </c>
    </row>
    <row r="28" spans="4:4" x14ac:dyDescent="0.25">
      <c r="D28" s="61">
        <f t="shared" si="0"/>
        <v>25</v>
      </c>
    </row>
    <row r="29" spans="4:4" x14ac:dyDescent="0.25">
      <c r="D29" s="61">
        <f t="shared" si="0"/>
        <v>26</v>
      </c>
    </row>
    <row r="30" spans="4:4" x14ac:dyDescent="0.25">
      <c r="D30" s="61">
        <f t="shared" si="0"/>
        <v>27</v>
      </c>
    </row>
    <row r="31" spans="4:4" x14ac:dyDescent="0.25">
      <c r="D31" s="61">
        <f t="shared" si="0"/>
        <v>28</v>
      </c>
    </row>
    <row r="32" spans="4:4" x14ac:dyDescent="0.25">
      <c r="D32" s="61">
        <f t="shared" si="0"/>
        <v>29</v>
      </c>
    </row>
    <row r="33" spans="4:4" x14ac:dyDescent="0.25">
      <c r="D33" s="61">
        <f t="shared" si="0"/>
        <v>30</v>
      </c>
    </row>
    <row r="34" spans="4:4" x14ac:dyDescent="0.25">
      <c r="D34" s="61">
        <f t="shared" si="0"/>
        <v>31</v>
      </c>
    </row>
    <row r="35" spans="4:4" x14ac:dyDescent="0.25">
      <c r="D35" s="61">
        <f t="shared" si="0"/>
        <v>32</v>
      </c>
    </row>
    <row r="36" spans="4:4" x14ac:dyDescent="0.25">
      <c r="D36" s="61">
        <f t="shared" si="0"/>
        <v>33</v>
      </c>
    </row>
    <row r="37" spans="4:4" x14ac:dyDescent="0.25">
      <c r="D37" s="61">
        <f t="shared" si="0"/>
        <v>34</v>
      </c>
    </row>
    <row r="38" spans="4:4" x14ac:dyDescent="0.25">
      <c r="D38" s="61">
        <f t="shared" si="0"/>
        <v>35</v>
      </c>
    </row>
    <row r="39" spans="4:4" x14ac:dyDescent="0.25">
      <c r="D39" s="61">
        <f t="shared" si="0"/>
        <v>36</v>
      </c>
    </row>
    <row r="40" spans="4:4" x14ac:dyDescent="0.25">
      <c r="D40" s="61">
        <f t="shared" si="0"/>
        <v>37</v>
      </c>
    </row>
    <row r="41" spans="4:4" x14ac:dyDescent="0.25">
      <c r="D41" s="61">
        <f t="shared" si="0"/>
        <v>38</v>
      </c>
    </row>
    <row r="42" spans="4:4" x14ac:dyDescent="0.25">
      <c r="D42" s="61">
        <f t="shared" si="0"/>
        <v>39</v>
      </c>
    </row>
    <row r="43" spans="4:4" x14ac:dyDescent="0.25">
      <c r="D43" s="61">
        <f t="shared" si="0"/>
        <v>40</v>
      </c>
    </row>
    <row r="44" spans="4:4" x14ac:dyDescent="0.25">
      <c r="D44" s="61">
        <f t="shared" si="0"/>
        <v>41</v>
      </c>
    </row>
    <row r="45" spans="4:4" x14ac:dyDescent="0.25">
      <c r="D45" s="61">
        <f t="shared" si="0"/>
        <v>42</v>
      </c>
    </row>
    <row r="46" spans="4:4" x14ac:dyDescent="0.25">
      <c r="D46" s="61">
        <f t="shared" si="0"/>
        <v>43</v>
      </c>
    </row>
    <row r="47" spans="4:4" x14ac:dyDescent="0.25">
      <c r="D47" s="61">
        <f t="shared" si="0"/>
        <v>44</v>
      </c>
    </row>
    <row r="48" spans="4:4" x14ac:dyDescent="0.25">
      <c r="D48" s="61">
        <f t="shared" si="0"/>
        <v>45</v>
      </c>
    </row>
    <row r="49" spans="4:4" x14ac:dyDescent="0.25">
      <c r="D49" s="61">
        <f t="shared" si="0"/>
        <v>46</v>
      </c>
    </row>
    <row r="50" spans="4:4" x14ac:dyDescent="0.25">
      <c r="D50" s="61">
        <f t="shared" si="0"/>
        <v>47</v>
      </c>
    </row>
    <row r="51" spans="4:4" x14ac:dyDescent="0.25">
      <c r="D51" s="61">
        <f t="shared" si="0"/>
        <v>48</v>
      </c>
    </row>
    <row r="52" spans="4:4" x14ac:dyDescent="0.25">
      <c r="D52" s="61">
        <f t="shared" si="0"/>
        <v>49</v>
      </c>
    </row>
    <row r="53" spans="4:4" x14ac:dyDescent="0.25">
      <c r="D53" s="61">
        <f t="shared" si="0"/>
        <v>50</v>
      </c>
    </row>
    <row r="54" spans="4:4" x14ac:dyDescent="0.25">
      <c r="D54" s="61">
        <f t="shared" si="0"/>
        <v>51</v>
      </c>
    </row>
    <row r="55" spans="4:4" x14ac:dyDescent="0.25">
      <c r="D55" s="61">
        <f t="shared" si="0"/>
        <v>52</v>
      </c>
    </row>
    <row r="56" spans="4:4" x14ac:dyDescent="0.25">
      <c r="D56" s="61">
        <f t="shared" si="0"/>
        <v>53</v>
      </c>
    </row>
    <row r="57" spans="4:4" x14ac:dyDescent="0.25">
      <c r="D57" s="61">
        <f t="shared" si="0"/>
        <v>54</v>
      </c>
    </row>
    <row r="58" spans="4:4" x14ac:dyDescent="0.25">
      <c r="D58" s="61">
        <f t="shared" si="0"/>
        <v>55</v>
      </c>
    </row>
    <row r="59" spans="4:4" x14ac:dyDescent="0.25">
      <c r="D59" s="61">
        <f t="shared" si="0"/>
        <v>56</v>
      </c>
    </row>
    <row r="60" spans="4:4" x14ac:dyDescent="0.25">
      <c r="D60" s="61">
        <f t="shared" si="0"/>
        <v>57</v>
      </c>
    </row>
    <row r="61" spans="4:4" x14ac:dyDescent="0.25">
      <c r="D61" s="61">
        <f t="shared" si="0"/>
        <v>58</v>
      </c>
    </row>
    <row r="62" spans="4:4" x14ac:dyDescent="0.25">
      <c r="D62" s="61">
        <f t="shared" si="0"/>
        <v>59</v>
      </c>
    </row>
    <row r="63" spans="4:4" x14ac:dyDescent="0.25">
      <c r="D63" s="61">
        <f t="shared" si="0"/>
        <v>60</v>
      </c>
    </row>
    <row r="64" spans="4:4" x14ac:dyDescent="0.25">
      <c r="D64" s="61">
        <f t="shared" si="0"/>
        <v>61</v>
      </c>
    </row>
    <row r="65" spans="4:4" x14ac:dyDescent="0.25">
      <c r="D65" s="61">
        <f t="shared" si="0"/>
        <v>62</v>
      </c>
    </row>
    <row r="66" spans="4:4" x14ac:dyDescent="0.25">
      <c r="D66" s="61">
        <f t="shared" si="0"/>
        <v>63</v>
      </c>
    </row>
    <row r="67" spans="4:4" x14ac:dyDescent="0.25">
      <c r="D67" s="61">
        <f t="shared" si="0"/>
        <v>64</v>
      </c>
    </row>
    <row r="68" spans="4:4" x14ac:dyDescent="0.25">
      <c r="D68" s="61">
        <f t="shared" si="0"/>
        <v>65</v>
      </c>
    </row>
    <row r="69" spans="4:4" x14ac:dyDescent="0.25">
      <c r="D69" s="61">
        <f t="shared" ref="D69:D103" si="1">D68+1</f>
        <v>66</v>
      </c>
    </row>
    <row r="70" spans="4:4" x14ac:dyDescent="0.25">
      <c r="D70" s="61">
        <f t="shared" si="1"/>
        <v>67</v>
      </c>
    </row>
    <row r="71" spans="4:4" x14ac:dyDescent="0.25">
      <c r="D71" s="61">
        <f t="shared" si="1"/>
        <v>68</v>
      </c>
    </row>
    <row r="72" spans="4:4" x14ac:dyDescent="0.25">
      <c r="D72" s="61">
        <f t="shared" si="1"/>
        <v>69</v>
      </c>
    </row>
    <row r="73" spans="4:4" x14ac:dyDescent="0.25">
      <c r="D73" s="61">
        <f t="shared" si="1"/>
        <v>70</v>
      </c>
    </row>
    <row r="74" spans="4:4" x14ac:dyDescent="0.25">
      <c r="D74" s="61">
        <f t="shared" si="1"/>
        <v>71</v>
      </c>
    </row>
    <row r="75" spans="4:4" x14ac:dyDescent="0.25">
      <c r="D75" s="61">
        <f t="shared" si="1"/>
        <v>72</v>
      </c>
    </row>
    <row r="76" spans="4:4" x14ac:dyDescent="0.25">
      <c r="D76" s="61">
        <f t="shared" si="1"/>
        <v>73</v>
      </c>
    </row>
    <row r="77" spans="4:4" x14ac:dyDescent="0.25">
      <c r="D77" s="61">
        <f t="shared" si="1"/>
        <v>74</v>
      </c>
    </row>
    <row r="78" spans="4:4" x14ac:dyDescent="0.25">
      <c r="D78" s="61">
        <f t="shared" si="1"/>
        <v>75</v>
      </c>
    </row>
    <row r="79" spans="4:4" x14ac:dyDescent="0.25">
      <c r="D79" s="61">
        <f t="shared" si="1"/>
        <v>76</v>
      </c>
    </row>
    <row r="80" spans="4:4" x14ac:dyDescent="0.25">
      <c r="D80" s="61">
        <f t="shared" si="1"/>
        <v>77</v>
      </c>
    </row>
    <row r="81" spans="4:4" x14ac:dyDescent="0.25">
      <c r="D81" s="61">
        <f t="shared" si="1"/>
        <v>78</v>
      </c>
    </row>
    <row r="82" spans="4:4" x14ac:dyDescent="0.25">
      <c r="D82" s="61">
        <f t="shared" si="1"/>
        <v>79</v>
      </c>
    </row>
    <row r="83" spans="4:4" x14ac:dyDescent="0.25">
      <c r="D83" s="61">
        <f t="shared" si="1"/>
        <v>80</v>
      </c>
    </row>
    <row r="84" spans="4:4" x14ac:dyDescent="0.25">
      <c r="D84" s="61">
        <f t="shared" si="1"/>
        <v>81</v>
      </c>
    </row>
    <row r="85" spans="4:4" x14ac:dyDescent="0.25">
      <c r="D85" s="61">
        <f t="shared" si="1"/>
        <v>82</v>
      </c>
    </row>
    <row r="86" spans="4:4" x14ac:dyDescent="0.25">
      <c r="D86" s="61">
        <f t="shared" si="1"/>
        <v>83</v>
      </c>
    </row>
    <row r="87" spans="4:4" x14ac:dyDescent="0.25">
      <c r="D87" s="61">
        <f t="shared" si="1"/>
        <v>84</v>
      </c>
    </row>
    <row r="88" spans="4:4" x14ac:dyDescent="0.25">
      <c r="D88" s="61">
        <f t="shared" si="1"/>
        <v>85</v>
      </c>
    </row>
    <row r="89" spans="4:4" x14ac:dyDescent="0.25">
      <c r="D89" s="61">
        <f t="shared" si="1"/>
        <v>86</v>
      </c>
    </row>
    <row r="90" spans="4:4" x14ac:dyDescent="0.25">
      <c r="D90" s="61">
        <f t="shared" si="1"/>
        <v>87</v>
      </c>
    </row>
    <row r="91" spans="4:4" x14ac:dyDescent="0.25">
      <c r="D91" s="61">
        <f t="shared" si="1"/>
        <v>88</v>
      </c>
    </row>
    <row r="92" spans="4:4" x14ac:dyDescent="0.25">
      <c r="D92" s="61">
        <f t="shared" si="1"/>
        <v>89</v>
      </c>
    </row>
    <row r="93" spans="4:4" x14ac:dyDescent="0.25">
      <c r="D93" s="61">
        <f t="shared" si="1"/>
        <v>90</v>
      </c>
    </row>
    <row r="94" spans="4:4" x14ac:dyDescent="0.25">
      <c r="D94" s="61">
        <f t="shared" si="1"/>
        <v>91</v>
      </c>
    </row>
    <row r="95" spans="4:4" x14ac:dyDescent="0.25">
      <c r="D95" s="61">
        <f t="shared" si="1"/>
        <v>92</v>
      </c>
    </row>
    <row r="96" spans="4:4" x14ac:dyDescent="0.25">
      <c r="D96" s="61">
        <f t="shared" si="1"/>
        <v>93</v>
      </c>
    </row>
    <row r="97" spans="4:4" x14ac:dyDescent="0.25">
      <c r="D97" s="61">
        <f t="shared" si="1"/>
        <v>94</v>
      </c>
    </row>
    <row r="98" spans="4:4" x14ac:dyDescent="0.25">
      <c r="D98" s="61">
        <f t="shared" si="1"/>
        <v>95</v>
      </c>
    </row>
    <row r="99" spans="4:4" x14ac:dyDescent="0.25">
      <c r="D99" s="61">
        <f t="shared" si="1"/>
        <v>96</v>
      </c>
    </row>
    <row r="100" spans="4:4" x14ac:dyDescent="0.25">
      <c r="D100" s="61">
        <f t="shared" si="1"/>
        <v>97</v>
      </c>
    </row>
    <row r="101" spans="4:4" x14ac:dyDescent="0.25">
      <c r="D101" s="61">
        <f t="shared" si="1"/>
        <v>98</v>
      </c>
    </row>
    <row r="102" spans="4:4" x14ac:dyDescent="0.25">
      <c r="D102" s="61">
        <f t="shared" si="1"/>
        <v>99</v>
      </c>
    </row>
    <row r="103" spans="4:4" x14ac:dyDescent="0.25">
      <c r="D103" s="61">
        <f t="shared" si="1"/>
        <v>100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8</vt:i4>
      </vt:variant>
    </vt:vector>
  </HeadingPairs>
  <TitlesOfParts>
    <vt:vector size="8" baseType="lpstr">
      <vt:lpstr>Identifier</vt:lpstr>
      <vt:lpstr>Product 1</vt:lpstr>
      <vt:lpstr>Product 2</vt:lpstr>
      <vt:lpstr>Product 3</vt:lpstr>
      <vt:lpstr>Product 4</vt:lpstr>
      <vt:lpstr>Product 5</vt:lpstr>
      <vt:lpstr>Summary scores</vt:lpstr>
      <vt:lpstr>drop downs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</dc:creator>
  <cp:lastModifiedBy>Rijksoverheid</cp:lastModifiedBy>
  <dcterms:created xsi:type="dcterms:W3CDTF">2021-04-14T19:33:13Z</dcterms:created>
  <dcterms:modified xsi:type="dcterms:W3CDTF">2022-06-23T08:28:26Z</dcterms:modified>
</cp:coreProperties>
</file>